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DECEMBER 2024\"/>
    </mc:Choice>
  </mc:AlternateContent>
  <xr:revisionPtr revIDLastSave="0" documentId="13_ncr:1_{D1A155F5-A363-460D-857D-7915E0B17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PDisbursement" sheetId="1" r:id="rId1"/>
  </sheets>
  <definedNames>
    <definedName name="_xlnm.Print_Titles" localSheetId="0">ACPDisbursement!$A:$B,ACPDisbursement!$3:$7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7" i="1"/>
  <c r="T18" i="1"/>
  <c r="T19" i="1"/>
  <c r="T20" i="1"/>
  <c r="T21" i="1"/>
  <c r="T22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42" i="1"/>
  <c r="T43" i="1"/>
  <c r="T45" i="1"/>
  <c r="T46" i="1"/>
  <c r="T49" i="1"/>
  <c r="T50" i="1"/>
  <c r="T51" i="1"/>
  <c r="T52" i="1"/>
  <c r="T53" i="1"/>
  <c r="T9" i="1"/>
  <c r="R22" i="1"/>
  <c r="R39" i="1"/>
  <c r="T39" i="1" s="1"/>
  <c r="R47" i="1"/>
  <c r="T47" i="1" s="1"/>
  <c r="R54" i="1"/>
  <c r="T54" i="1" s="1"/>
  <c r="Q10" i="1"/>
  <c r="Q11" i="1"/>
  <c r="Q12" i="1"/>
  <c r="Q13" i="1"/>
  <c r="Q14" i="1"/>
  <c r="Q15" i="1"/>
  <c r="Q17" i="1"/>
  <c r="Q18" i="1"/>
  <c r="Q19" i="1"/>
  <c r="Q20" i="1"/>
  <c r="Q21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2" i="1"/>
  <c r="Q43" i="1"/>
  <c r="Q45" i="1"/>
  <c r="Q46" i="1"/>
  <c r="Q49" i="1"/>
  <c r="Q50" i="1"/>
  <c r="Q51" i="1"/>
  <c r="Q52" i="1"/>
  <c r="Q53" i="1"/>
  <c r="Q9" i="1"/>
  <c r="O22" i="1"/>
  <c r="Q22" i="1" s="1"/>
  <c r="O39" i="1"/>
  <c r="Q39" i="1" s="1"/>
  <c r="O47" i="1"/>
  <c r="Q47" i="1" s="1"/>
  <c r="O54" i="1"/>
  <c r="Q54" i="1" s="1"/>
  <c r="N10" i="1"/>
  <c r="N11" i="1"/>
  <c r="N12" i="1"/>
  <c r="N13" i="1"/>
  <c r="N14" i="1"/>
  <c r="N15" i="1"/>
  <c r="N17" i="1"/>
  <c r="N18" i="1"/>
  <c r="N19" i="1"/>
  <c r="N20" i="1"/>
  <c r="N21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2" i="1"/>
  <c r="N43" i="1"/>
  <c r="N45" i="1"/>
  <c r="N46" i="1"/>
  <c r="N49" i="1"/>
  <c r="N50" i="1"/>
  <c r="N51" i="1"/>
  <c r="N52" i="1"/>
  <c r="N53" i="1"/>
  <c r="N9" i="1"/>
  <c r="L54" i="1"/>
  <c r="N54" i="1" s="1"/>
  <c r="L47" i="1"/>
  <c r="N47" i="1" s="1"/>
  <c r="L39" i="1"/>
  <c r="N39" i="1" s="1"/>
  <c r="L22" i="1"/>
  <c r="K10" i="1"/>
  <c r="K11" i="1"/>
  <c r="K12" i="1"/>
  <c r="K13" i="1"/>
  <c r="K14" i="1"/>
  <c r="K15" i="1"/>
  <c r="K17" i="1"/>
  <c r="K18" i="1"/>
  <c r="K19" i="1"/>
  <c r="K20" i="1"/>
  <c r="K21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2" i="1"/>
  <c r="K43" i="1"/>
  <c r="K45" i="1"/>
  <c r="K46" i="1"/>
  <c r="K49" i="1"/>
  <c r="K50" i="1"/>
  <c r="K51" i="1"/>
  <c r="K52" i="1"/>
  <c r="K53" i="1"/>
  <c r="K9" i="1"/>
  <c r="I39" i="1"/>
  <c r="K39" i="1" s="1"/>
  <c r="I22" i="1"/>
  <c r="I40" i="1" s="1"/>
  <c r="K40" i="1" s="1"/>
  <c r="I54" i="1"/>
  <c r="K54" i="1" s="1"/>
  <c r="I47" i="1"/>
  <c r="K47" i="1" s="1"/>
  <c r="H10" i="1"/>
  <c r="H11" i="1"/>
  <c r="H12" i="1"/>
  <c r="H13" i="1"/>
  <c r="H14" i="1"/>
  <c r="H15" i="1"/>
  <c r="H17" i="1"/>
  <c r="H18" i="1"/>
  <c r="H19" i="1"/>
  <c r="H20" i="1"/>
  <c r="H21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5" i="1"/>
  <c r="H46" i="1"/>
  <c r="H49" i="1"/>
  <c r="H50" i="1"/>
  <c r="H51" i="1"/>
  <c r="H52" i="1"/>
  <c r="H53" i="1"/>
  <c r="H9" i="1"/>
  <c r="F54" i="1"/>
  <c r="H54" i="1" s="1"/>
  <c r="F47" i="1"/>
  <c r="H47" i="1" s="1"/>
  <c r="F39" i="1"/>
  <c r="H39" i="1" s="1"/>
  <c r="F22" i="1"/>
  <c r="F40" i="1" s="1"/>
  <c r="H40" i="1" s="1"/>
  <c r="E10" i="1"/>
  <c r="E11" i="1"/>
  <c r="E12" i="1"/>
  <c r="E13" i="1"/>
  <c r="E14" i="1"/>
  <c r="E15" i="1"/>
  <c r="E17" i="1"/>
  <c r="E18" i="1"/>
  <c r="E19" i="1"/>
  <c r="E20" i="1"/>
  <c r="E21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2" i="1"/>
  <c r="E43" i="1"/>
  <c r="E45" i="1"/>
  <c r="E46" i="1"/>
  <c r="E49" i="1"/>
  <c r="E50" i="1"/>
  <c r="E51" i="1"/>
  <c r="E52" i="1"/>
  <c r="E53" i="1"/>
  <c r="E9" i="1"/>
  <c r="C54" i="1"/>
  <c r="E54" i="1" s="1"/>
  <c r="C47" i="1"/>
  <c r="E47" i="1" s="1"/>
  <c r="C39" i="1"/>
  <c r="E39" i="1" s="1"/>
  <c r="C22" i="1"/>
  <c r="C40" i="1" s="1"/>
  <c r="E40" i="1" s="1"/>
  <c r="R55" i="1" l="1"/>
  <c r="T55" i="1" s="1"/>
  <c r="L40" i="1"/>
  <c r="N40" i="1" s="1"/>
  <c r="O55" i="1"/>
  <c r="Q55" i="1" s="1"/>
  <c r="K22" i="1"/>
  <c r="L55" i="1"/>
  <c r="N55" i="1" s="1"/>
  <c r="H22" i="1"/>
  <c r="N22" i="1"/>
  <c r="C55" i="1"/>
  <c r="E55" i="1" s="1"/>
  <c r="F55" i="1"/>
  <c r="H55" i="1" s="1"/>
  <c r="E22" i="1"/>
  <c r="I55" i="1"/>
  <c r="K55" i="1" s="1"/>
  <c r="O40" i="1"/>
  <c r="Q40" i="1" s="1"/>
  <c r="R40" i="1"/>
  <c r="T40" i="1" s="1"/>
</calcChain>
</file>

<file path=xl/sharedStrings.xml><?xml version="1.0" encoding="utf-8"?>
<sst xmlns="http://schemas.openxmlformats.org/spreadsheetml/2006/main" count="119" uniqueCount="65">
  <si>
    <t>Non Priority Sector</t>
  </si>
  <si>
    <t>Sr. No.</t>
  </si>
  <si>
    <t>Name of Bank</t>
  </si>
  <si>
    <t>LEAD BANKS</t>
  </si>
  <si>
    <t/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</si>
  <si>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</si>
  <si>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</si>
  <si>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</si>
  <si>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</si>
  <si>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</si>
  <si>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</si>
  <si>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</si>
  <si>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</si>
  <si>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</si>
  <si>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</si>
  <si>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</si>
  <si>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</si>
  <si>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</si>
  <si>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</si>
  <si>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</si>
  <si>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</si>
  <si>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</si>
  <si>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</si>
  <si>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</si>
  <si>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</si>
  <si>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</si>
  <si>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</si>
  <si>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</si>
  <si>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</si>
  <si>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</si>
  <si>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</si>
  <si>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</si>
  <si>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</si>
  <si>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</si>
  <si>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</si>
  <si>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</si>
  <si>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</si>
  <si>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</si>
  <si>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</si>
  <si>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</si>
  <si>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</si>
  <si>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</si>
  <si>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</si>
  <si>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</si>
  <si>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</si>
  <si>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SMALL FIN. BANK</t>
  </si>
  <si>
    <t>UJJIVAN SMALL FIN. BANK</t>
  </si>
  <si>
    <t>UTKARSH SMALL FIN. BANK</t>
  </si>
  <si>
    <t>ESAF SMALL FIN. BANK</t>
  </si>
  <si>
    <t>UNITY SMALL FINANCE BANK</t>
  </si>
  <si>
    <t>Total Small Financial Bank</t>
  </si>
  <si>
    <t>TOTAL FOR BIHAR</t>
  </si>
  <si>
    <t>TARGET</t>
  </si>
  <si>
    <t>ACHIE.</t>
  </si>
  <si>
    <t>% ACHIE.</t>
  </si>
  <si>
    <t>OTHER PRIORITY SECTOR</t>
  </si>
  <si>
    <t>PRIORITY SECTOR</t>
  </si>
  <si>
    <t xml:space="preserve">AGRICULTURE </t>
  </si>
  <si>
    <t>MSME</t>
  </si>
  <si>
    <t>GRAND TOTAL</t>
  </si>
  <si>
    <t>Amount in Crore</t>
  </si>
  <si>
    <t>TOTAL PRIORITY SECTOR</t>
  </si>
  <si>
    <t>STATE LEVEL BANKERS' COMMITTEE BIHAR, PATNA</t>
  </si>
  <si>
    <t xml:space="preserve">(CONVENOR- STATE BANK OF INDIA)  </t>
  </si>
  <si>
    <t>BANK WISE TOTAL  ANNUAL CREDIT PLAN (ACP ) DISBURSEMENT  FY : 2024 - 25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</si>
</sst>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zoomScale="96" zoomScaleNormal="96" workbookViewId="0">
      <selection sqref="A1:T1"/>
    </sheetView>
  </sheetViews>
  <sheetFormatPr defaultRowHeight="15" x14ac:dyDescent="0.25"/>
  <cols>
    <col min="1" max="1" width="5.140625" style="7" customWidth="1"/>
    <col min="2" max="2" width="32.140625" style="6" bestFit="1" customWidth="1"/>
    <col min="3" max="3" width="10.28515625" customWidth="1"/>
    <col min="4" max="4" width="10.28515625" style="1" customWidth="1"/>
    <col min="5" max="5" width="10.28515625" style="7" customWidth="1"/>
    <col min="6" max="6" width="10.28515625" customWidth="1"/>
    <col min="7" max="7" width="10.28515625" style="1" customWidth="1"/>
    <col min="8" max="8" width="10.28515625" style="7" customWidth="1"/>
    <col min="9" max="9" width="10.28515625" customWidth="1"/>
    <col min="10" max="10" width="10.28515625" style="1" customWidth="1"/>
    <col min="11" max="11" width="10.28515625" style="7" customWidth="1"/>
    <col min="12" max="12" width="10.28515625" customWidth="1"/>
    <col min="13" max="13" width="10.28515625" style="1" customWidth="1"/>
    <col min="14" max="14" width="10.28515625" style="7" customWidth="1"/>
    <col min="15" max="15" width="10.28515625" customWidth="1"/>
    <col min="16" max="16" width="10.28515625" style="1" customWidth="1"/>
    <col min="17" max="17" width="10.28515625" style="7" customWidth="1"/>
    <col min="18" max="18" width="10.28515625" customWidth="1"/>
    <col min="19" max="19" width="10.28515625" style="1" customWidth="1"/>
    <col min="20" max="20" width="10.28515625" style="7" customWidth="1"/>
  </cols>
  <sheetData>
    <row r="1" spans="1:20" ht="15.75" x14ac:dyDescent="0.25">
      <c r="A1" s="23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.75" x14ac:dyDescent="0.2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s="2" customFormat="1" ht="15.75" x14ac:dyDescent="0.25">
      <c r="A3" s="32" t="s">
        <v>64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5.75" x14ac:dyDescent="0.25">
      <c r="A4" s="25" t="s">
        <v>60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5.75" x14ac:dyDescent="0.25">
      <c r="A5" s="29" t="s">
        <v>1</v>
      </c>
      <c r="B5" s="26" t="s">
        <v>2</v>
      </c>
      <c r="C5" s="33" t="s">
        <v>56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36" t="s">
        <v>0</v>
      </c>
      <c r="P5" s="37"/>
      <c r="Q5" s="38"/>
      <c r="R5" s="24" t="s">
        <v>59</v>
      </c>
      <c r="S5" s="24"/>
      <c r="T5" s="24"/>
    </row>
    <row r="6" spans="1:20" x14ac:dyDescent="0.25">
      <c r="A6" s="30"/>
      <c r="B6" s="27"/>
      <c r="C6" s="24" t="s">
        <v>57</v>
      </c>
      <c r="D6" s="24"/>
      <c r="E6" s="24"/>
      <c r="F6" s="24" t="s">
        <v>58</v>
      </c>
      <c r="G6" s="24"/>
      <c r="H6" s="24"/>
      <c r="I6" s="24" t="s">
        <v>55</v>
      </c>
      <c r="J6" s="24"/>
      <c r="K6" s="24"/>
      <c r="L6" s="24" t="s">
        <v>61</v>
      </c>
      <c r="M6" s="24"/>
      <c r="N6" s="24"/>
      <c r="O6" s="39"/>
      <c r="P6" s="40"/>
      <c r="Q6" s="41"/>
      <c r="R6" s="24"/>
      <c r="S6" s="24"/>
      <c r="T6" s="24"/>
    </row>
    <row r="7" spans="1:20" ht="20.25" customHeight="1" x14ac:dyDescent="0.25">
      <c r="A7" s="31"/>
      <c r="B7" s="28"/>
      <c r="C7" s="14" t="s">
        <v>52</v>
      </c>
      <c r="D7" s="22" t="s">
        <v>53</v>
      </c>
      <c r="E7" s="14" t="s">
        <v>54</v>
      </c>
      <c r="F7" s="14" t="s">
        <v>52</v>
      </c>
      <c r="G7" s="22" t="s">
        <v>53</v>
      </c>
      <c r="H7" s="15" t="s">
        <v>54</v>
      </c>
      <c r="I7" s="14" t="s">
        <v>52</v>
      </c>
      <c r="J7" s="22" t="s">
        <v>53</v>
      </c>
      <c r="K7" s="14" t="s">
        <v>54</v>
      </c>
      <c r="L7" s="14" t="s">
        <v>52</v>
      </c>
      <c r="M7" s="22" t="s">
        <v>53</v>
      </c>
      <c r="N7" s="14" t="s">
        <v>54</v>
      </c>
      <c r="O7" s="14" t="s">
        <v>52</v>
      </c>
      <c r="P7" s="22" t="s">
        <v>53</v>
      </c>
      <c r="Q7" s="14" t="s">
        <v>54</v>
      </c>
      <c r="R7" s="14" t="s">
        <v>52</v>
      </c>
      <c r="S7" s="22" t="s">
        <v>53</v>
      </c>
      <c r="T7" s="20" t="s">
        <v>54</v>
      </c>
    </row>
    <row r="8" spans="1:20" s="3" customFormat="1" ht="15.75" x14ac:dyDescent="0.25">
      <c r="A8" s="8"/>
      <c r="B8" s="9" t="s">
        <v>3</v>
      </c>
      <c r="C8" s="12" t="s">
        <v>4</v>
      </c>
      <c r="D8" s="10" t="s">
        <v>4</v>
      </c>
      <c r="E8" s="17"/>
      <c r="F8" s="12" t="s">
        <v>4</v>
      </c>
      <c r="G8" s="10" t="s">
        <v>4</v>
      </c>
      <c r="H8" s="17"/>
      <c r="I8" s="11"/>
      <c r="J8" s="10" t="s">
        <v>4</v>
      </c>
      <c r="K8" s="18"/>
      <c r="L8" s="12" t="s">
        <v>4</v>
      </c>
      <c r="M8" s="10" t="s">
        <v>4</v>
      </c>
      <c r="N8" s="17"/>
      <c r="O8" s="12"/>
      <c r="P8" s="10" t="s">
        <v>4</v>
      </c>
      <c r="Q8" s="17"/>
      <c r="R8" s="10" t="s">
        <v>4</v>
      </c>
      <c r="S8" s="10" t="s">
        <v>4</v>
      </c>
      <c r="T8" s="13"/>
    </row>
    <row r="9" spans="1:20" s="2" customFormat="1" ht="15.75" x14ac:dyDescent="0.25">
      <c r="A9" s="5">
        <v>1</v>
      </c>
      <c r="B9" s="4" t="s">
        <v>5</v>
      </c>
      <c r="C9" s="21">
        <v>10978.7</v>
      </c>
      <c r="D9" s="10">
        <v>3481.99</v>
      </c>
      <c r="E9" s="13">
        <f>D9/C9*100</f>
        <v>31.715867998943402</v>
      </c>
      <c r="F9" s="21">
        <v>15007.2</v>
      </c>
      <c r="G9" s="10">
        <v>8887.23</v>
      </c>
      <c r="H9" s="13">
        <f>G9/F9*100</f>
        <v>59.219774508236043</v>
      </c>
      <c r="I9" s="21">
        <v>3868.65</v>
      </c>
      <c r="J9" s="10">
        <v>312.44</v>
      </c>
      <c r="K9" s="19">
        <f>J9/I9*100</f>
        <v>8.076202292789473</v>
      </c>
      <c r="L9" s="21">
        <v>29854.55</v>
      </c>
      <c r="M9" s="10">
        <v>12681.66</v>
      </c>
      <c r="N9" s="13">
        <f>M9/L9*100</f>
        <v>42.478148221962819</v>
      </c>
      <c r="O9" s="21">
        <v>18254.98</v>
      </c>
      <c r="P9" s="10">
        <v>18130.86</v>
      </c>
      <c r="Q9" s="13">
        <f>P9/O9*100</f>
        <v>99.320075946399285</v>
      </c>
      <c r="R9" s="21">
        <v>48109.53</v>
      </c>
      <c r="S9" s="10">
        <v>30812.52</v>
      </c>
      <c r="T9" s="13">
        <f>S9/R9*100</f>
        <v>64.046603656281818</v>
      </c>
    </row>
    <row r="10" spans="1:20" s="2" customFormat="1" ht="15.75" x14ac:dyDescent="0.25">
      <c r="A10" s="5">
        <v>2</v>
      </c>
      <c r="B10" s="4" t="s">
        <v>6</v>
      </c>
      <c r="C10" s="21">
        <v>4836.7</v>
      </c>
      <c r="D10" s="10">
        <v>1478.27</v>
      </c>
      <c r="E10" s="13">
        <f t="shared" ref="E10:E55" si="0">D10/C10*100</f>
        <v>30.563607418281059</v>
      </c>
      <c r="F10" s="21">
        <v>5401.66</v>
      </c>
      <c r="G10" s="10">
        <v>2649.76</v>
      </c>
      <c r="H10" s="13">
        <f t="shared" ref="H10:H55" si="1">G10/F10*100</f>
        <v>49.054549897624064</v>
      </c>
      <c r="I10" s="21">
        <v>1160.1600000000001</v>
      </c>
      <c r="J10" s="10">
        <v>26.48</v>
      </c>
      <c r="K10" s="19">
        <f t="shared" ref="K10:K55" si="2">J10/I10*100</f>
        <v>2.2824438008550545</v>
      </c>
      <c r="L10" s="21">
        <v>11398.52</v>
      </c>
      <c r="M10" s="10">
        <v>4154.51</v>
      </c>
      <c r="N10" s="13">
        <f t="shared" ref="N10:N55" si="3">M10/L10*100</f>
        <v>36.447801995346765</v>
      </c>
      <c r="O10" s="21">
        <v>2067.5500000000002</v>
      </c>
      <c r="P10" s="10">
        <v>3044.74</v>
      </c>
      <c r="Q10" s="13">
        <f t="shared" ref="Q10:Q55" si="4">P10/O10*100</f>
        <v>147.26318589635073</v>
      </c>
      <c r="R10" s="21">
        <v>13466.07</v>
      </c>
      <c r="S10" s="10">
        <v>7199.25</v>
      </c>
      <c r="T10" s="13">
        <f t="shared" ref="T10:T55" si="5">S10/R10*100</f>
        <v>53.462145971319032</v>
      </c>
    </row>
    <row r="11" spans="1:20" s="2" customFormat="1" ht="15.75" x14ac:dyDescent="0.25">
      <c r="A11" s="5">
        <v>3</v>
      </c>
      <c r="B11" s="4" t="s">
        <v>7</v>
      </c>
      <c r="C11" s="21">
        <v>3642.35</v>
      </c>
      <c r="D11" s="10">
        <v>588.55999999999995</v>
      </c>
      <c r="E11" s="13">
        <f t="shared" si="0"/>
        <v>16.158798577841228</v>
      </c>
      <c r="F11" s="21">
        <v>4942.38</v>
      </c>
      <c r="G11" s="10">
        <v>2256.2399999999998</v>
      </c>
      <c r="H11" s="13">
        <f t="shared" si="1"/>
        <v>45.650880749760233</v>
      </c>
      <c r="I11" s="21">
        <v>1135.1099999999999</v>
      </c>
      <c r="J11" s="10">
        <v>105.73</v>
      </c>
      <c r="K11" s="19">
        <f t="shared" si="2"/>
        <v>9.3145157738016593</v>
      </c>
      <c r="L11" s="21">
        <v>9719.84</v>
      </c>
      <c r="M11" s="10">
        <v>2950.53</v>
      </c>
      <c r="N11" s="13">
        <f t="shared" si="3"/>
        <v>30.355746596651802</v>
      </c>
      <c r="O11" s="21">
        <v>3439.49</v>
      </c>
      <c r="P11" s="10">
        <v>2893.92</v>
      </c>
      <c r="Q11" s="13">
        <f t="shared" si="4"/>
        <v>84.138055351229397</v>
      </c>
      <c r="R11" s="21">
        <v>13159.33</v>
      </c>
      <c r="S11" s="10">
        <v>5844.45</v>
      </c>
      <c r="T11" s="13">
        <f t="shared" si="5"/>
        <v>44.412975432639804</v>
      </c>
    </row>
    <row r="12" spans="1:20" s="2" customFormat="1" ht="15.75" x14ac:dyDescent="0.25">
      <c r="A12" s="5">
        <v>4</v>
      </c>
      <c r="B12" s="4" t="s">
        <v>8</v>
      </c>
      <c r="C12" s="21">
        <v>4026.27</v>
      </c>
      <c r="D12" s="10">
        <v>1646.19</v>
      </c>
      <c r="E12" s="13">
        <f t="shared" si="0"/>
        <v>40.886229686533696</v>
      </c>
      <c r="F12" s="21">
        <v>7692.27</v>
      </c>
      <c r="G12" s="10">
        <v>3170.9</v>
      </c>
      <c r="H12" s="13">
        <f t="shared" si="1"/>
        <v>41.22190198731974</v>
      </c>
      <c r="I12" s="21">
        <v>1403.04</v>
      </c>
      <c r="J12" s="10">
        <v>115.88</v>
      </c>
      <c r="K12" s="19">
        <f t="shared" si="2"/>
        <v>8.259208575664271</v>
      </c>
      <c r="L12" s="21">
        <v>13121.58</v>
      </c>
      <c r="M12" s="10">
        <v>4932.97</v>
      </c>
      <c r="N12" s="13">
        <f t="shared" si="3"/>
        <v>37.594329341436016</v>
      </c>
      <c r="O12" s="21">
        <v>4780.18</v>
      </c>
      <c r="P12" s="10">
        <v>1334.54</v>
      </c>
      <c r="Q12" s="13">
        <f t="shared" si="4"/>
        <v>27.918195549121577</v>
      </c>
      <c r="R12" s="21">
        <v>17901.759999999998</v>
      </c>
      <c r="S12" s="10">
        <v>6267.51</v>
      </c>
      <c r="T12" s="13">
        <f t="shared" si="5"/>
        <v>35.010579965321845</v>
      </c>
    </row>
    <row r="13" spans="1:20" s="2" customFormat="1" ht="15.75" x14ac:dyDescent="0.25">
      <c r="A13" s="5">
        <v>5</v>
      </c>
      <c r="B13" s="4" t="s">
        <v>9</v>
      </c>
      <c r="C13" s="21">
        <v>7862.9</v>
      </c>
      <c r="D13" s="10">
        <v>2251.41</v>
      </c>
      <c r="E13" s="13">
        <f t="shared" si="0"/>
        <v>28.633328670083557</v>
      </c>
      <c r="F13" s="21">
        <v>13938.99</v>
      </c>
      <c r="G13" s="10">
        <v>5961.2</v>
      </c>
      <c r="H13" s="13">
        <f t="shared" si="1"/>
        <v>42.766369729801085</v>
      </c>
      <c r="I13" s="21">
        <v>2080.9</v>
      </c>
      <c r="J13" s="10">
        <v>144.04</v>
      </c>
      <c r="K13" s="19">
        <f t="shared" si="2"/>
        <v>6.9220049017252148</v>
      </c>
      <c r="L13" s="21">
        <v>23882.79</v>
      </c>
      <c r="M13" s="10">
        <v>8356.65</v>
      </c>
      <c r="N13" s="13">
        <f t="shared" si="3"/>
        <v>34.990258675807972</v>
      </c>
      <c r="O13" s="21">
        <v>8889.16</v>
      </c>
      <c r="P13" s="10">
        <v>8757.74</v>
      </c>
      <c r="Q13" s="13">
        <f t="shared" si="4"/>
        <v>98.521570092112185</v>
      </c>
      <c r="R13" s="21">
        <v>32771.949999999997</v>
      </c>
      <c r="S13" s="10">
        <v>17114.39</v>
      </c>
      <c r="T13" s="13">
        <f t="shared" si="5"/>
        <v>52.222678235503231</v>
      </c>
    </row>
    <row r="14" spans="1:20" s="2" customFormat="1" ht="15.75" x14ac:dyDescent="0.25">
      <c r="A14" s="5">
        <v>6</v>
      </c>
      <c r="B14" s="4" t="s">
        <v>10</v>
      </c>
      <c r="C14" s="21">
        <v>2129.06</v>
      </c>
      <c r="D14" s="10">
        <v>783.89</v>
      </c>
      <c r="E14" s="13">
        <f t="shared" si="0"/>
        <v>36.818596000112727</v>
      </c>
      <c r="F14" s="21">
        <v>2926</v>
      </c>
      <c r="G14" s="10">
        <v>1691.42</v>
      </c>
      <c r="H14" s="13">
        <f t="shared" si="1"/>
        <v>57.806561859193437</v>
      </c>
      <c r="I14" s="21">
        <v>857.99</v>
      </c>
      <c r="J14" s="10">
        <v>38.75</v>
      </c>
      <c r="K14" s="19">
        <f t="shared" si="2"/>
        <v>4.5163696546579795</v>
      </c>
      <c r="L14" s="21">
        <v>5913.05</v>
      </c>
      <c r="M14" s="10">
        <v>2514.06</v>
      </c>
      <c r="N14" s="13">
        <f t="shared" si="3"/>
        <v>42.517144282561453</v>
      </c>
      <c r="O14" s="21">
        <v>2055.75</v>
      </c>
      <c r="P14" s="10">
        <v>1280.23</v>
      </c>
      <c r="Q14" s="13">
        <f t="shared" si="4"/>
        <v>62.275568527301473</v>
      </c>
      <c r="R14" s="21">
        <v>7968.8</v>
      </c>
      <c r="S14" s="10">
        <v>3794.29</v>
      </c>
      <c r="T14" s="13">
        <f t="shared" si="5"/>
        <v>47.614320851320144</v>
      </c>
    </row>
    <row r="15" spans="1:20" s="2" customFormat="1" ht="15.75" x14ac:dyDescent="0.25">
      <c r="A15" s="5">
        <v>7</v>
      </c>
      <c r="B15" s="4" t="s">
        <v>11</v>
      </c>
      <c r="C15" s="21">
        <v>3735.81</v>
      </c>
      <c r="D15" s="10">
        <v>565.57000000000005</v>
      </c>
      <c r="E15" s="13">
        <f t="shared" si="0"/>
        <v>15.139153222460457</v>
      </c>
      <c r="F15" s="21">
        <v>3200.14</v>
      </c>
      <c r="G15" s="10">
        <v>1062.8699999999999</v>
      </c>
      <c r="H15" s="13">
        <f t="shared" si="1"/>
        <v>33.213234420994084</v>
      </c>
      <c r="I15" s="21">
        <v>752</v>
      </c>
      <c r="J15" s="10">
        <v>371.21</v>
      </c>
      <c r="K15" s="19">
        <f t="shared" si="2"/>
        <v>49.363031914893611</v>
      </c>
      <c r="L15" s="21">
        <v>7687.95</v>
      </c>
      <c r="M15" s="10">
        <v>1999.65</v>
      </c>
      <c r="N15" s="13">
        <f t="shared" si="3"/>
        <v>26.010184769672023</v>
      </c>
      <c r="O15" s="21">
        <v>1050.5</v>
      </c>
      <c r="P15" s="10">
        <v>527.66999999999996</v>
      </c>
      <c r="Q15" s="13">
        <f t="shared" si="4"/>
        <v>50.230366492146594</v>
      </c>
      <c r="R15" s="21">
        <v>8738.4500000000007</v>
      </c>
      <c r="S15" s="10">
        <v>2527.3200000000002</v>
      </c>
      <c r="T15" s="13">
        <f t="shared" si="5"/>
        <v>28.921833963689213</v>
      </c>
    </row>
    <row r="16" spans="1:20" s="3" customFormat="1" ht="15.75" x14ac:dyDescent="0.25">
      <c r="A16" s="5"/>
      <c r="B16" s="4" t="s">
        <v>12</v>
      </c>
      <c r="C16" s="10"/>
      <c r="D16" s="10" t="s">
        <v>4</v>
      </c>
      <c r="E16" s="13"/>
      <c r="F16" s="10"/>
      <c r="G16" s="10" t="s">
        <v>4</v>
      </c>
      <c r="H16" s="13"/>
      <c r="I16" s="16"/>
      <c r="J16" s="10" t="s">
        <v>4</v>
      </c>
      <c r="K16" s="19"/>
      <c r="L16" s="10"/>
      <c r="M16" s="10" t="s">
        <v>4</v>
      </c>
      <c r="N16" s="13"/>
      <c r="O16" s="10"/>
      <c r="P16" s="10" t="s">
        <v>4</v>
      </c>
      <c r="Q16" s="13"/>
      <c r="R16" s="10"/>
      <c r="S16" s="10" t="s">
        <v>4</v>
      </c>
      <c r="T16" s="13"/>
    </row>
    <row r="17" spans="1:20" s="2" customFormat="1" ht="15.75" x14ac:dyDescent="0.25">
      <c r="A17" s="5">
        <v>8</v>
      </c>
      <c r="B17" s="4" t="s">
        <v>13</v>
      </c>
      <c r="C17" s="21">
        <v>3800.42</v>
      </c>
      <c r="D17" s="10">
        <v>1777.03</v>
      </c>
      <c r="E17" s="13">
        <f t="shared" si="0"/>
        <v>46.758779292814999</v>
      </c>
      <c r="F17" s="21">
        <v>3866.86</v>
      </c>
      <c r="G17" s="10">
        <v>2955.32</v>
      </c>
      <c r="H17" s="13">
        <f t="shared" si="1"/>
        <v>76.42686831175682</v>
      </c>
      <c r="I17" s="21">
        <v>964.65</v>
      </c>
      <c r="J17" s="10">
        <v>60.14</v>
      </c>
      <c r="K17" s="19">
        <f t="shared" si="2"/>
        <v>6.2343855284300007</v>
      </c>
      <c r="L17" s="21">
        <v>8631.93</v>
      </c>
      <c r="M17" s="10">
        <v>4792.49</v>
      </c>
      <c r="N17" s="13">
        <f t="shared" si="3"/>
        <v>55.520491940968007</v>
      </c>
      <c r="O17" s="21">
        <v>2457.65</v>
      </c>
      <c r="P17" s="10">
        <v>2125.69</v>
      </c>
      <c r="Q17" s="13">
        <f t="shared" si="4"/>
        <v>86.492787825768517</v>
      </c>
      <c r="R17" s="21">
        <v>11089.58</v>
      </c>
      <c r="S17" s="10">
        <v>6918.18</v>
      </c>
      <c r="T17" s="13">
        <f t="shared" si="5"/>
        <v>62.38450870096073</v>
      </c>
    </row>
    <row r="18" spans="1:20" s="2" customFormat="1" ht="15.75" x14ac:dyDescent="0.25">
      <c r="A18" s="5">
        <v>9</v>
      </c>
      <c r="B18" s="4" t="s">
        <v>14</v>
      </c>
      <c r="C18" s="21">
        <v>428.5</v>
      </c>
      <c r="D18" s="10">
        <v>101.03</v>
      </c>
      <c r="E18" s="13">
        <f t="shared" si="0"/>
        <v>23.577596266044338</v>
      </c>
      <c r="F18" s="21">
        <v>447.28</v>
      </c>
      <c r="G18" s="10">
        <v>209.29</v>
      </c>
      <c r="H18" s="13">
        <f t="shared" si="1"/>
        <v>46.7917188338401</v>
      </c>
      <c r="I18" s="21">
        <v>511.16</v>
      </c>
      <c r="J18" s="10">
        <v>25.94</v>
      </c>
      <c r="K18" s="19">
        <f t="shared" si="2"/>
        <v>5.0747319821582284</v>
      </c>
      <c r="L18" s="21">
        <v>1386.94</v>
      </c>
      <c r="M18" s="10">
        <v>336.26</v>
      </c>
      <c r="N18" s="13">
        <f t="shared" si="3"/>
        <v>24.244740219475965</v>
      </c>
      <c r="O18" s="21">
        <v>1200.69</v>
      </c>
      <c r="P18" s="10">
        <v>1139.8900000000001</v>
      </c>
      <c r="Q18" s="13">
        <f t="shared" si="4"/>
        <v>94.936244992462676</v>
      </c>
      <c r="R18" s="21">
        <v>2587.63</v>
      </c>
      <c r="S18" s="10">
        <v>1476.15</v>
      </c>
      <c r="T18" s="13">
        <f t="shared" si="5"/>
        <v>57.046409262529806</v>
      </c>
    </row>
    <row r="19" spans="1:20" s="2" customFormat="1" ht="15.75" x14ac:dyDescent="0.25">
      <c r="A19" s="5">
        <v>10</v>
      </c>
      <c r="B19" s="4" t="s">
        <v>15</v>
      </c>
      <c r="C19" s="21">
        <v>5032.07</v>
      </c>
      <c r="D19" s="10">
        <v>486.51</v>
      </c>
      <c r="E19" s="13">
        <f t="shared" si="0"/>
        <v>9.6681882406246338</v>
      </c>
      <c r="F19" s="21">
        <v>5398.03</v>
      </c>
      <c r="G19" s="10">
        <v>1889.26</v>
      </c>
      <c r="H19" s="13">
        <f t="shared" si="1"/>
        <v>34.999064473520896</v>
      </c>
      <c r="I19" s="21">
        <v>878.25</v>
      </c>
      <c r="J19" s="10">
        <v>13.05</v>
      </c>
      <c r="K19" s="19">
        <f t="shared" si="2"/>
        <v>1.4859094790777114</v>
      </c>
      <c r="L19" s="21">
        <v>11308.35</v>
      </c>
      <c r="M19" s="10">
        <v>2388.8200000000002</v>
      </c>
      <c r="N19" s="13">
        <f t="shared" si="3"/>
        <v>21.12439038409671</v>
      </c>
      <c r="O19" s="21">
        <v>5969.39</v>
      </c>
      <c r="P19" s="10">
        <v>1849.71</v>
      </c>
      <c r="Q19" s="13">
        <f t="shared" si="4"/>
        <v>30.986583218720842</v>
      </c>
      <c r="R19" s="21">
        <v>17277.740000000002</v>
      </c>
      <c r="S19" s="10">
        <v>4238.53</v>
      </c>
      <c r="T19" s="13">
        <f t="shared" si="5"/>
        <v>24.53173852598777</v>
      </c>
    </row>
    <row r="20" spans="1:20" s="2" customFormat="1" ht="15.75" x14ac:dyDescent="0.25">
      <c r="A20" s="5">
        <v>11</v>
      </c>
      <c r="B20" s="4" t="s">
        <v>16</v>
      </c>
      <c r="C20" s="21">
        <v>624.6</v>
      </c>
      <c r="D20" s="10">
        <v>65.709999999999994</v>
      </c>
      <c r="E20" s="13">
        <f t="shared" si="0"/>
        <v>10.520333013128401</v>
      </c>
      <c r="F20" s="21">
        <v>1042.3800000000001</v>
      </c>
      <c r="G20" s="10">
        <v>102.56</v>
      </c>
      <c r="H20" s="13">
        <f t="shared" si="1"/>
        <v>9.8390222375717098</v>
      </c>
      <c r="I20" s="21">
        <v>255.99</v>
      </c>
      <c r="J20" s="10">
        <v>55.57</v>
      </c>
      <c r="K20" s="19">
        <f t="shared" si="2"/>
        <v>21.707879214031799</v>
      </c>
      <c r="L20" s="21">
        <v>1922.97</v>
      </c>
      <c r="M20" s="10">
        <v>223.84</v>
      </c>
      <c r="N20" s="13">
        <f t="shared" si="3"/>
        <v>11.640327202192442</v>
      </c>
      <c r="O20" s="21">
        <v>376.2</v>
      </c>
      <c r="P20" s="10">
        <v>262.5</v>
      </c>
      <c r="Q20" s="13">
        <f t="shared" si="4"/>
        <v>69.776714513556627</v>
      </c>
      <c r="R20" s="21">
        <v>2299.17</v>
      </c>
      <c r="S20" s="10">
        <v>486.34</v>
      </c>
      <c r="T20" s="13">
        <f t="shared" si="5"/>
        <v>21.152850811379757</v>
      </c>
    </row>
    <row r="21" spans="1:20" s="2" customFormat="1" ht="15.75" x14ac:dyDescent="0.25">
      <c r="A21" s="5">
        <v>12</v>
      </c>
      <c r="B21" s="4" t="s">
        <v>17</v>
      </c>
      <c r="C21" s="21">
        <v>114.93</v>
      </c>
      <c r="D21" s="10">
        <v>3.81</v>
      </c>
      <c r="E21" s="13">
        <f t="shared" si="0"/>
        <v>3.3150613416862438</v>
      </c>
      <c r="F21" s="21">
        <v>352.88</v>
      </c>
      <c r="G21" s="10">
        <v>21.79</v>
      </c>
      <c r="H21" s="13">
        <f t="shared" si="1"/>
        <v>6.1749036499659935</v>
      </c>
      <c r="I21" s="21">
        <v>208.41</v>
      </c>
      <c r="J21" s="10">
        <v>2.06</v>
      </c>
      <c r="K21" s="19">
        <f t="shared" si="2"/>
        <v>0.98843625545799152</v>
      </c>
      <c r="L21" s="21">
        <v>676.22</v>
      </c>
      <c r="M21" s="10">
        <v>27.66</v>
      </c>
      <c r="N21" s="13">
        <f t="shared" si="3"/>
        <v>4.0903847860163847</v>
      </c>
      <c r="O21" s="21">
        <v>37.24</v>
      </c>
      <c r="P21" s="10">
        <v>24.34</v>
      </c>
      <c r="Q21" s="13">
        <f t="shared" si="4"/>
        <v>65.359828141783026</v>
      </c>
      <c r="R21" s="21">
        <v>713.46</v>
      </c>
      <c r="S21" s="10">
        <v>52</v>
      </c>
      <c r="T21" s="13">
        <f t="shared" si="5"/>
        <v>7.2884254197852716</v>
      </c>
    </row>
    <row r="22" spans="1:20" s="3" customFormat="1" ht="15.75" x14ac:dyDescent="0.25">
      <c r="A22" s="5"/>
      <c r="B22" s="4" t="s">
        <v>18</v>
      </c>
      <c r="C22" s="10">
        <f>SUM(C9:C21)</f>
        <v>47212.30999999999</v>
      </c>
      <c r="D22" s="10">
        <v>13229.97</v>
      </c>
      <c r="E22" s="13">
        <f t="shared" si="0"/>
        <v>28.022289102143066</v>
      </c>
      <c r="F22" s="10">
        <f>SUM(F9:F21)</f>
        <v>64216.069999999992</v>
      </c>
      <c r="G22" s="10">
        <v>30857.84</v>
      </c>
      <c r="H22" s="13">
        <f t="shared" si="1"/>
        <v>48.053143083966368</v>
      </c>
      <c r="I22" s="16">
        <f>SUM(I9:I21)</f>
        <v>14076.31</v>
      </c>
      <c r="J22" s="10">
        <v>1271.29</v>
      </c>
      <c r="K22" s="19">
        <f t="shared" si="2"/>
        <v>9.0314151933283657</v>
      </c>
      <c r="L22" s="10">
        <f>SUM(L9:L21)</f>
        <v>125504.69</v>
      </c>
      <c r="M22" s="10">
        <v>45359.1</v>
      </c>
      <c r="N22" s="13">
        <f t="shared" si="3"/>
        <v>36.141358542059265</v>
      </c>
      <c r="O22" s="10">
        <f>SUM(O9:O21)</f>
        <v>50578.78</v>
      </c>
      <c r="P22" s="10">
        <v>41371.83</v>
      </c>
      <c r="Q22" s="13">
        <f t="shared" si="4"/>
        <v>81.796812813594954</v>
      </c>
      <c r="R22" s="10">
        <f>SUM(R9:R21)</f>
        <v>176083.46999999997</v>
      </c>
      <c r="S22" s="10">
        <v>86730.93</v>
      </c>
      <c r="T22" s="13">
        <f t="shared" si="5"/>
        <v>49.255577482656385</v>
      </c>
    </row>
    <row r="23" spans="1:20" s="3" customFormat="1" ht="15.75" x14ac:dyDescent="0.25">
      <c r="A23" s="5"/>
      <c r="B23" s="4" t="s">
        <v>19</v>
      </c>
      <c r="C23" s="10"/>
      <c r="D23" s="10" t="s">
        <v>4</v>
      </c>
      <c r="E23" s="13"/>
      <c r="F23" s="10"/>
      <c r="G23" s="10" t="s">
        <v>4</v>
      </c>
      <c r="H23" s="13"/>
      <c r="I23" s="16"/>
      <c r="J23" s="10" t="s">
        <v>4</v>
      </c>
      <c r="K23" s="19"/>
      <c r="L23" s="10"/>
      <c r="M23" s="10" t="s">
        <v>4</v>
      </c>
      <c r="N23" s="13"/>
      <c r="O23" s="10"/>
      <c r="P23" s="10" t="s">
        <v>4</v>
      </c>
      <c r="Q23" s="13"/>
      <c r="R23" s="10"/>
      <c r="S23" s="10" t="s">
        <v>4</v>
      </c>
      <c r="T23" s="13"/>
    </row>
    <row r="24" spans="1:20" s="2" customFormat="1" ht="15.75" x14ac:dyDescent="0.25">
      <c r="A24" s="5">
        <v>13</v>
      </c>
      <c r="B24" s="4" t="s">
        <v>20</v>
      </c>
      <c r="C24" s="21">
        <v>1738.912</v>
      </c>
      <c r="D24" s="10">
        <v>1645</v>
      </c>
      <c r="E24" s="13">
        <f t="shared" si="0"/>
        <v>94.599381682339299</v>
      </c>
      <c r="F24" s="21">
        <v>3354.75</v>
      </c>
      <c r="G24" s="10">
        <v>2621.13</v>
      </c>
      <c r="H24" s="13">
        <f t="shared" si="1"/>
        <v>78.131902526268732</v>
      </c>
      <c r="I24" s="21">
        <v>605.29</v>
      </c>
      <c r="J24" s="10">
        <v>159.08000000000001</v>
      </c>
      <c r="K24" s="19">
        <f t="shared" si="2"/>
        <v>26.28161707611228</v>
      </c>
      <c r="L24" s="21">
        <v>5698.9519999999993</v>
      </c>
      <c r="M24" s="10">
        <v>4425.21</v>
      </c>
      <c r="N24" s="13">
        <f t="shared" si="3"/>
        <v>77.649539775032324</v>
      </c>
      <c r="O24" s="21">
        <v>1508.24</v>
      </c>
      <c r="P24" s="10">
        <v>2646.99</v>
      </c>
      <c r="Q24" s="13">
        <f t="shared" si="4"/>
        <v>175.50190951042273</v>
      </c>
      <c r="R24" s="21">
        <v>7207.1919999999991</v>
      </c>
      <c r="S24" s="10">
        <v>7072.2</v>
      </c>
      <c r="T24" s="13">
        <f t="shared" si="5"/>
        <v>98.126982047932131</v>
      </c>
    </row>
    <row r="25" spans="1:20" s="2" customFormat="1" ht="15.75" x14ac:dyDescent="0.25">
      <c r="A25" s="5">
        <v>14</v>
      </c>
      <c r="B25" s="4" t="s">
        <v>21</v>
      </c>
      <c r="C25" s="21">
        <v>4746.66</v>
      </c>
      <c r="D25" s="10">
        <v>1392.66</v>
      </c>
      <c r="E25" s="13">
        <f t="shared" si="0"/>
        <v>29.339788398579213</v>
      </c>
      <c r="F25" s="21">
        <v>6294.95</v>
      </c>
      <c r="G25" s="10">
        <v>837.76</v>
      </c>
      <c r="H25" s="13">
        <f t="shared" si="1"/>
        <v>13.308445658821755</v>
      </c>
      <c r="I25" s="21">
        <v>4858.84</v>
      </c>
      <c r="J25" s="10">
        <v>1442.6</v>
      </c>
      <c r="K25" s="19">
        <f t="shared" si="2"/>
        <v>29.690214125182141</v>
      </c>
      <c r="L25" s="21">
        <v>15900.45</v>
      </c>
      <c r="M25" s="10">
        <v>3673.02</v>
      </c>
      <c r="N25" s="13">
        <f t="shared" si="3"/>
        <v>23.100100940539416</v>
      </c>
      <c r="O25" s="21">
        <v>2835.47</v>
      </c>
      <c r="P25" s="10">
        <v>3136.17</v>
      </c>
      <c r="Q25" s="13">
        <f t="shared" si="4"/>
        <v>110.60494380120404</v>
      </c>
      <c r="R25" s="21">
        <v>18735.919999999998</v>
      </c>
      <c r="S25" s="10">
        <v>6809.19</v>
      </c>
      <c r="T25" s="13">
        <f t="shared" si="5"/>
        <v>36.342971148467754</v>
      </c>
    </row>
    <row r="26" spans="1:20" s="2" customFormat="1" ht="15.75" x14ac:dyDescent="0.25">
      <c r="A26" s="5">
        <v>15</v>
      </c>
      <c r="B26" s="4" t="s">
        <v>22</v>
      </c>
      <c r="C26" s="21">
        <v>111.59</v>
      </c>
      <c r="D26" s="10">
        <v>133.69</v>
      </c>
      <c r="E26" s="13">
        <f t="shared" si="0"/>
        <v>119.80464199301014</v>
      </c>
      <c r="F26" s="21">
        <v>141.77000000000001</v>
      </c>
      <c r="G26" s="10">
        <v>88.69</v>
      </c>
      <c r="H26" s="13">
        <f t="shared" si="1"/>
        <v>62.559074557381663</v>
      </c>
      <c r="I26" s="21">
        <v>67.87</v>
      </c>
      <c r="J26" s="10">
        <v>2.7</v>
      </c>
      <c r="K26" s="19">
        <f t="shared" si="2"/>
        <v>3.9781936054221303</v>
      </c>
      <c r="L26" s="21">
        <v>321.23</v>
      </c>
      <c r="M26" s="10">
        <v>225.08</v>
      </c>
      <c r="N26" s="13">
        <f t="shared" si="3"/>
        <v>70.068175450611719</v>
      </c>
      <c r="O26" s="21">
        <v>196.88</v>
      </c>
      <c r="P26" s="10">
        <v>318.97000000000003</v>
      </c>
      <c r="Q26" s="13">
        <f t="shared" si="4"/>
        <v>162.01239333604227</v>
      </c>
      <c r="R26" s="21">
        <v>518.11</v>
      </c>
      <c r="S26" s="10">
        <v>544.04999999999995</v>
      </c>
      <c r="T26" s="13">
        <f t="shared" si="5"/>
        <v>105.00665881762559</v>
      </c>
    </row>
    <row r="27" spans="1:20" s="2" customFormat="1" ht="15.75" x14ac:dyDescent="0.25">
      <c r="A27" s="5">
        <v>16</v>
      </c>
      <c r="B27" s="4" t="s">
        <v>23</v>
      </c>
      <c r="C27" s="21">
        <v>2807.06</v>
      </c>
      <c r="D27" s="10">
        <v>2170.63</v>
      </c>
      <c r="E27" s="13">
        <f t="shared" si="0"/>
        <v>77.327524171196913</v>
      </c>
      <c r="F27" s="21">
        <v>6089</v>
      </c>
      <c r="G27" s="10">
        <v>6647.51</v>
      </c>
      <c r="H27" s="13">
        <f t="shared" si="1"/>
        <v>109.17244210872066</v>
      </c>
      <c r="I27" s="21">
        <v>767.08</v>
      </c>
      <c r="J27" s="10">
        <v>90.16</v>
      </c>
      <c r="K27" s="19">
        <f t="shared" si="2"/>
        <v>11.753663242425821</v>
      </c>
      <c r="L27" s="21">
        <v>9663.14</v>
      </c>
      <c r="M27" s="10">
        <v>8908.2999999999993</v>
      </c>
      <c r="N27" s="13">
        <f t="shared" si="3"/>
        <v>92.188460479719836</v>
      </c>
      <c r="O27" s="21">
        <v>7485.03</v>
      </c>
      <c r="P27" s="10">
        <v>7727.52</v>
      </c>
      <c r="Q27" s="13">
        <f t="shared" si="4"/>
        <v>103.23966637408269</v>
      </c>
      <c r="R27" s="21">
        <v>17148.169999999998</v>
      </c>
      <c r="S27" s="10">
        <v>16635.82</v>
      </c>
      <c r="T27" s="13">
        <f t="shared" si="5"/>
        <v>97.012217630219439</v>
      </c>
    </row>
    <row r="28" spans="1:20" s="2" customFormat="1" ht="15.75" x14ac:dyDescent="0.25">
      <c r="A28" s="5">
        <v>17</v>
      </c>
      <c r="B28" s="4" t="s">
        <v>24</v>
      </c>
      <c r="C28" s="21">
        <v>1198.3399999999999</v>
      </c>
      <c r="D28" s="10">
        <v>697.82</v>
      </c>
      <c r="E28" s="13">
        <f t="shared" si="0"/>
        <v>58.232221239381154</v>
      </c>
      <c r="F28" s="21">
        <v>5529.36</v>
      </c>
      <c r="G28" s="10">
        <v>5690.19</v>
      </c>
      <c r="H28" s="13">
        <f t="shared" si="1"/>
        <v>102.90865488953513</v>
      </c>
      <c r="I28" s="21">
        <v>622.41999999999996</v>
      </c>
      <c r="J28" s="10">
        <v>25.85</v>
      </c>
      <c r="K28" s="19">
        <f t="shared" si="2"/>
        <v>4.1531441791716208</v>
      </c>
      <c r="L28" s="21">
        <v>7350.12</v>
      </c>
      <c r="M28" s="10">
        <v>6413.86</v>
      </c>
      <c r="N28" s="13">
        <f t="shared" si="3"/>
        <v>87.261976675210747</v>
      </c>
      <c r="O28" s="21">
        <v>7173.01</v>
      </c>
      <c r="P28" s="10">
        <v>5071.07</v>
      </c>
      <c r="Q28" s="13">
        <f t="shared" si="4"/>
        <v>70.696541619208659</v>
      </c>
      <c r="R28" s="21">
        <v>14523.13</v>
      </c>
      <c r="S28" s="10">
        <v>11484.93</v>
      </c>
      <c r="T28" s="13">
        <f t="shared" si="5"/>
        <v>79.080267132498307</v>
      </c>
    </row>
    <row r="29" spans="1:20" s="2" customFormat="1" ht="15.75" x14ac:dyDescent="0.25">
      <c r="A29" s="5">
        <v>18</v>
      </c>
      <c r="B29" s="4" t="s">
        <v>25</v>
      </c>
      <c r="C29" s="21">
        <v>758.952</v>
      </c>
      <c r="D29" s="10">
        <v>332.06</v>
      </c>
      <c r="E29" s="13">
        <f t="shared" si="0"/>
        <v>43.752437571809551</v>
      </c>
      <c r="F29" s="21">
        <v>1152.6600000000001</v>
      </c>
      <c r="G29" s="10">
        <v>383.67</v>
      </c>
      <c r="H29" s="13">
        <f t="shared" si="1"/>
        <v>33.285617614908126</v>
      </c>
      <c r="I29" s="21">
        <v>516.76</v>
      </c>
      <c r="J29" s="10">
        <v>12.48</v>
      </c>
      <c r="K29" s="19">
        <f t="shared" si="2"/>
        <v>2.4150476043037385</v>
      </c>
      <c r="L29" s="21">
        <v>2428.3720000000003</v>
      </c>
      <c r="M29" s="10">
        <v>728.21</v>
      </c>
      <c r="N29" s="13">
        <f t="shared" si="3"/>
        <v>29.987580156582265</v>
      </c>
      <c r="O29" s="21">
        <v>573.02</v>
      </c>
      <c r="P29" s="10">
        <v>529.08000000000004</v>
      </c>
      <c r="Q29" s="13">
        <f t="shared" si="4"/>
        <v>92.331855781648116</v>
      </c>
      <c r="R29" s="21">
        <v>3001.3920000000003</v>
      </c>
      <c r="S29" s="10">
        <v>1257.29</v>
      </c>
      <c r="T29" s="13">
        <f t="shared" si="5"/>
        <v>41.890229600132201</v>
      </c>
    </row>
    <row r="30" spans="1:20" s="2" customFormat="1" ht="15.75" x14ac:dyDescent="0.25">
      <c r="A30" s="5">
        <v>19</v>
      </c>
      <c r="B30" s="4" t="s">
        <v>26</v>
      </c>
      <c r="C30" s="21">
        <v>8213.4</v>
      </c>
      <c r="D30" s="10">
        <v>4460.5200000000004</v>
      </c>
      <c r="E30" s="13">
        <f t="shared" si="0"/>
        <v>54.307838410402518</v>
      </c>
      <c r="F30" s="21">
        <v>2778.33</v>
      </c>
      <c r="G30" s="10">
        <v>1777.6</v>
      </c>
      <c r="H30" s="13">
        <f t="shared" si="1"/>
        <v>63.98088060093653</v>
      </c>
      <c r="I30" s="21">
        <v>248.22</v>
      </c>
      <c r="J30" s="10">
        <v>9.9499999999999993</v>
      </c>
      <c r="K30" s="19">
        <f t="shared" si="2"/>
        <v>4.008540810571267</v>
      </c>
      <c r="L30" s="21">
        <v>11239.95</v>
      </c>
      <c r="M30" s="10">
        <v>6248.07</v>
      </c>
      <c r="N30" s="13">
        <f t="shared" si="3"/>
        <v>55.588058665741393</v>
      </c>
      <c r="O30" s="21">
        <v>1763.38</v>
      </c>
      <c r="P30" s="10">
        <v>1191.6199999999999</v>
      </c>
      <c r="Q30" s="13">
        <f t="shared" si="4"/>
        <v>67.575905363563152</v>
      </c>
      <c r="R30" s="21">
        <v>13003.33</v>
      </c>
      <c r="S30" s="10">
        <v>7439.69</v>
      </c>
      <c r="T30" s="13">
        <f t="shared" si="5"/>
        <v>57.213729098623197</v>
      </c>
    </row>
    <row r="31" spans="1:20" s="2" customFormat="1" ht="15.75" x14ac:dyDescent="0.25">
      <c r="A31" s="5">
        <v>20</v>
      </c>
      <c r="B31" s="4" t="s">
        <v>27</v>
      </c>
      <c r="C31" s="21">
        <v>3.12</v>
      </c>
      <c r="D31" s="10">
        <v>0.01</v>
      </c>
      <c r="E31" s="13">
        <f t="shared" si="0"/>
        <v>0.32051282051282048</v>
      </c>
      <c r="F31" s="21">
        <v>23.06</v>
      </c>
      <c r="G31" s="10">
        <v>3.92</v>
      </c>
      <c r="H31" s="13">
        <f t="shared" si="1"/>
        <v>16.99913269731136</v>
      </c>
      <c r="I31" s="21">
        <v>7.85</v>
      </c>
      <c r="J31" s="10">
        <v>0.9</v>
      </c>
      <c r="K31" s="19">
        <f t="shared" si="2"/>
        <v>11.464968152866243</v>
      </c>
      <c r="L31" s="21">
        <v>34.03</v>
      </c>
      <c r="M31" s="10">
        <v>4.83</v>
      </c>
      <c r="N31" s="13">
        <f t="shared" si="3"/>
        <v>14.19335880105789</v>
      </c>
      <c r="O31" s="21">
        <v>17.32</v>
      </c>
      <c r="P31" s="10">
        <v>5.63</v>
      </c>
      <c r="Q31" s="13">
        <f t="shared" si="4"/>
        <v>32.505773672055426</v>
      </c>
      <c r="R31" s="21">
        <v>51.35</v>
      </c>
      <c r="S31" s="10">
        <v>10.46</v>
      </c>
      <c r="T31" s="13">
        <f t="shared" si="5"/>
        <v>20.370009737098346</v>
      </c>
    </row>
    <row r="32" spans="1:20" s="2" customFormat="1" ht="15.75" x14ac:dyDescent="0.25">
      <c r="A32" s="5">
        <v>21</v>
      </c>
      <c r="B32" s="4" t="s">
        <v>28</v>
      </c>
      <c r="C32" s="21">
        <v>3.12</v>
      </c>
      <c r="D32" s="10">
        <v>1.54</v>
      </c>
      <c r="E32" s="13">
        <f t="shared" si="0"/>
        <v>49.358974358974358</v>
      </c>
      <c r="F32" s="21">
        <v>13.99</v>
      </c>
      <c r="G32" s="10">
        <v>4.6100000000000003</v>
      </c>
      <c r="H32" s="13">
        <f t="shared" si="1"/>
        <v>32.952108649035026</v>
      </c>
      <c r="I32" s="21">
        <v>6.73</v>
      </c>
      <c r="J32" s="10">
        <v>7.0000000000000007E-2</v>
      </c>
      <c r="K32" s="19">
        <f t="shared" si="2"/>
        <v>1.0401188707280831</v>
      </c>
      <c r="L32" s="21">
        <v>23.84</v>
      </c>
      <c r="M32" s="10">
        <v>6.22</v>
      </c>
      <c r="N32" s="13">
        <f t="shared" si="3"/>
        <v>26.090604026845636</v>
      </c>
      <c r="O32" s="21">
        <v>16.190000000000001</v>
      </c>
      <c r="P32" s="10">
        <v>2.91</v>
      </c>
      <c r="Q32" s="13">
        <f t="shared" si="4"/>
        <v>17.974058060531192</v>
      </c>
      <c r="R32" s="21">
        <v>40.03</v>
      </c>
      <c r="S32" s="10">
        <v>9.1300000000000008</v>
      </c>
      <c r="T32" s="13">
        <f t="shared" si="5"/>
        <v>22.807894079440423</v>
      </c>
    </row>
    <row r="33" spans="1:20" s="2" customFormat="1" ht="15.75" x14ac:dyDescent="0.25">
      <c r="A33" s="5">
        <v>22</v>
      </c>
      <c r="B33" s="4" t="s">
        <v>29</v>
      </c>
      <c r="C33" s="21">
        <v>1839.316</v>
      </c>
      <c r="D33" s="10">
        <v>842.31</v>
      </c>
      <c r="E33" s="13">
        <f t="shared" si="0"/>
        <v>45.794741088535083</v>
      </c>
      <c r="F33" s="21">
        <v>552.76</v>
      </c>
      <c r="G33" s="10">
        <v>253.93</v>
      </c>
      <c r="H33" s="13">
        <f t="shared" si="1"/>
        <v>45.93856284825241</v>
      </c>
      <c r="I33" s="21">
        <v>177.98</v>
      </c>
      <c r="J33" s="10">
        <v>38.74</v>
      </c>
      <c r="K33" s="19">
        <f t="shared" si="2"/>
        <v>21.766490616923249</v>
      </c>
      <c r="L33" s="21">
        <v>2570.056</v>
      </c>
      <c r="M33" s="10">
        <v>1134.98</v>
      </c>
      <c r="N33" s="13">
        <f t="shared" si="3"/>
        <v>44.161683636465511</v>
      </c>
      <c r="O33" s="21">
        <v>166.86</v>
      </c>
      <c r="P33" s="10">
        <v>248.15</v>
      </c>
      <c r="Q33" s="13">
        <f t="shared" si="4"/>
        <v>148.71748771425146</v>
      </c>
      <c r="R33" s="21">
        <v>2736.9159999999997</v>
      </c>
      <c r="S33" s="10">
        <v>1383.13</v>
      </c>
      <c r="T33" s="13">
        <f t="shared" si="5"/>
        <v>50.536077833590809</v>
      </c>
    </row>
    <row r="34" spans="1:20" s="2" customFormat="1" ht="15.75" x14ac:dyDescent="0.25">
      <c r="A34" s="5">
        <v>23</v>
      </c>
      <c r="B34" s="4" t="s">
        <v>30</v>
      </c>
      <c r="C34" s="21">
        <v>6.21</v>
      </c>
      <c r="D34" s="10">
        <v>1.22</v>
      </c>
      <c r="E34" s="13">
        <f t="shared" si="0"/>
        <v>19.645732689210949</v>
      </c>
      <c r="F34" s="21">
        <v>33.43</v>
      </c>
      <c r="G34" s="10">
        <v>11.61</v>
      </c>
      <c r="H34" s="13">
        <f t="shared" si="1"/>
        <v>34.729285073287464</v>
      </c>
      <c r="I34" s="21">
        <v>17.8</v>
      </c>
      <c r="J34" s="10">
        <v>0</v>
      </c>
      <c r="K34" s="19">
        <f t="shared" si="2"/>
        <v>0</v>
      </c>
      <c r="L34" s="21">
        <v>57.44</v>
      </c>
      <c r="M34" s="10">
        <v>12.83</v>
      </c>
      <c r="N34" s="13">
        <f t="shared" si="3"/>
        <v>22.336350974930362</v>
      </c>
      <c r="O34" s="21">
        <v>14.31</v>
      </c>
      <c r="P34" s="10">
        <v>2.23</v>
      </c>
      <c r="Q34" s="13">
        <f t="shared" si="4"/>
        <v>15.583508036338225</v>
      </c>
      <c r="R34" s="21">
        <v>71.75</v>
      </c>
      <c r="S34" s="10">
        <v>15.06</v>
      </c>
      <c r="T34" s="13">
        <f t="shared" si="5"/>
        <v>20.989547038327526</v>
      </c>
    </row>
    <row r="35" spans="1:20" s="2" customFormat="1" ht="15.75" x14ac:dyDescent="0.25">
      <c r="A35" s="5">
        <v>24</v>
      </c>
      <c r="B35" s="4" t="s">
        <v>31</v>
      </c>
      <c r="C35" s="21">
        <v>141.61000000000001</v>
      </c>
      <c r="D35" s="10">
        <v>108.66</v>
      </c>
      <c r="E35" s="13">
        <f t="shared" si="0"/>
        <v>76.731869218275534</v>
      </c>
      <c r="F35" s="21">
        <v>407.35</v>
      </c>
      <c r="G35" s="10">
        <v>284.49</v>
      </c>
      <c r="H35" s="13">
        <f t="shared" si="1"/>
        <v>69.839204615195769</v>
      </c>
      <c r="I35" s="21">
        <v>35.97</v>
      </c>
      <c r="J35" s="10">
        <v>0.25</v>
      </c>
      <c r="K35" s="19">
        <f t="shared" si="2"/>
        <v>0.69502363080344731</v>
      </c>
      <c r="L35" s="21">
        <v>584.92999999999995</v>
      </c>
      <c r="M35" s="10">
        <v>393.4</v>
      </c>
      <c r="N35" s="13">
        <f t="shared" si="3"/>
        <v>67.255910963705062</v>
      </c>
      <c r="O35" s="21">
        <v>6249.4</v>
      </c>
      <c r="P35" s="10">
        <v>248.65</v>
      </c>
      <c r="Q35" s="13">
        <f t="shared" si="4"/>
        <v>3.9787819630684549</v>
      </c>
      <c r="R35" s="21">
        <v>6834.33</v>
      </c>
      <c r="S35" s="10">
        <v>642.04999999999995</v>
      </c>
      <c r="T35" s="13">
        <f t="shared" si="5"/>
        <v>9.3944834387569802</v>
      </c>
    </row>
    <row r="36" spans="1:20" s="2" customFormat="1" ht="15.75" x14ac:dyDescent="0.25">
      <c r="A36" s="5">
        <v>25</v>
      </c>
      <c r="B36" s="4" t="s">
        <v>32</v>
      </c>
      <c r="C36" s="21">
        <v>3.12</v>
      </c>
      <c r="D36" s="10">
        <v>0</v>
      </c>
      <c r="E36" s="13">
        <f t="shared" si="0"/>
        <v>0</v>
      </c>
      <c r="F36" s="21">
        <v>10.65</v>
      </c>
      <c r="G36" s="10">
        <v>0.75</v>
      </c>
      <c r="H36" s="13">
        <f t="shared" si="1"/>
        <v>7.042253521126761</v>
      </c>
      <c r="I36" s="21">
        <v>6.71</v>
      </c>
      <c r="J36" s="10">
        <v>0</v>
      </c>
      <c r="K36" s="19">
        <f t="shared" si="2"/>
        <v>0</v>
      </c>
      <c r="L36" s="21">
        <v>20.48</v>
      </c>
      <c r="M36" s="10">
        <v>0.75</v>
      </c>
      <c r="N36" s="13">
        <f t="shared" si="3"/>
        <v>3.662109375</v>
      </c>
      <c r="O36" s="21">
        <v>0.25</v>
      </c>
      <c r="P36" s="10">
        <v>2.19</v>
      </c>
      <c r="Q36" s="13">
        <f t="shared" si="4"/>
        <v>876</v>
      </c>
      <c r="R36" s="21">
        <v>20.73</v>
      </c>
      <c r="S36" s="10">
        <v>2.94</v>
      </c>
      <c r="T36" s="13">
        <f t="shared" si="5"/>
        <v>14.182344428364688</v>
      </c>
    </row>
    <row r="37" spans="1:20" s="2" customFormat="1" ht="15.75" x14ac:dyDescent="0.25">
      <c r="A37" s="5">
        <v>26</v>
      </c>
      <c r="B37" s="4" t="s">
        <v>33</v>
      </c>
      <c r="C37" s="21">
        <v>104.71</v>
      </c>
      <c r="D37" s="10">
        <v>211.55</v>
      </c>
      <c r="E37" s="13">
        <f t="shared" si="0"/>
        <v>202.03418966669852</v>
      </c>
      <c r="F37" s="21">
        <v>159.85</v>
      </c>
      <c r="G37" s="10">
        <v>49.47</v>
      </c>
      <c r="H37" s="13">
        <f t="shared" si="1"/>
        <v>30.947763528307785</v>
      </c>
      <c r="I37" s="21">
        <v>73.84</v>
      </c>
      <c r="J37" s="10">
        <v>6.04</v>
      </c>
      <c r="K37" s="19">
        <f t="shared" si="2"/>
        <v>8.1798483206933899</v>
      </c>
      <c r="L37" s="21">
        <v>338.4</v>
      </c>
      <c r="M37" s="10">
        <v>267.06</v>
      </c>
      <c r="N37" s="13">
        <f t="shared" si="3"/>
        <v>78.918439716312065</v>
      </c>
      <c r="O37" s="21">
        <v>297.01</v>
      </c>
      <c r="P37" s="10">
        <v>687.68</v>
      </c>
      <c r="Q37" s="13">
        <f t="shared" si="4"/>
        <v>231.53429177468769</v>
      </c>
      <c r="R37" s="21">
        <v>635.41</v>
      </c>
      <c r="S37" s="10">
        <v>954.74</v>
      </c>
      <c r="T37" s="13">
        <f t="shared" si="5"/>
        <v>150.25574038809589</v>
      </c>
    </row>
    <row r="38" spans="1:20" s="2" customFormat="1" ht="15.75" x14ac:dyDescent="0.25">
      <c r="A38" s="5">
        <v>27</v>
      </c>
      <c r="B38" s="4" t="s">
        <v>34</v>
      </c>
      <c r="C38" s="21">
        <v>485.59</v>
      </c>
      <c r="D38" s="10">
        <v>1105.0999999999999</v>
      </c>
      <c r="E38" s="13">
        <f t="shared" si="0"/>
        <v>227.57882163965485</v>
      </c>
      <c r="F38" s="21">
        <v>46.75</v>
      </c>
      <c r="G38" s="10">
        <v>18.489999999999998</v>
      </c>
      <c r="H38" s="13">
        <f t="shared" si="1"/>
        <v>39.55080213903743</v>
      </c>
      <c r="I38" s="21">
        <v>23.76</v>
      </c>
      <c r="J38" s="10">
        <v>2.13</v>
      </c>
      <c r="K38" s="19">
        <f t="shared" si="2"/>
        <v>8.9646464646464636</v>
      </c>
      <c r="L38" s="21">
        <v>556.1</v>
      </c>
      <c r="M38" s="10">
        <v>1125.72</v>
      </c>
      <c r="N38" s="13">
        <f t="shared" si="3"/>
        <v>202.43121740694119</v>
      </c>
      <c r="O38" s="21">
        <v>132.21</v>
      </c>
      <c r="P38" s="10">
        <v>7.54</v>
      </c>
      <c r="Q38" s="13">
        <f t="shared" si="4"/>
        <v>5.703048180924287</v>
      </c>
      <c r="R38" s="21">
        <v>688.31</v>
      </c>
      <c r="S38" s="10">
        <v>1133.26</v>
      </c>
      <c r="T38" s="13">
        <f t="shared" si="5"/>
        <v>164.64383780563992</v>
      </c>
    </row>
    <row r="39" spans="1:20" s="3" customFormat="1" ht="15.75" x14ac:dyDescent="0.25">
      <c r="A39" s="5"/>
      <c r="B39" s="4" t="s">
        <v>35</v>
      </c>
      <c r="C39" s="10">
        <f>SUM(C24:C38)</f>
        <v>22161.709999999992</v>
      </c>
      <c r="D39" s="10">
        <v>13102.77</v>
      </c>
      <c r="E39" s="13">
        <f t="shared" si="0"/>
        <v>59.123461140859646</v>
      </c>
      <c r="F39" s="10">
        <f>SUM(F24:F38)</f>
        <v>26588.66</v>
      </c>
      <c r="G39" s="10">
        <v>18673.82</v>
      </c>
      <c r="H39" s="13">
        <f t="shared" si="1"/>
        <v>70.232271953532063</v>
      </c>
      <c r="I39" s="16">
        <f>SUM(I24:I38)</f>
        <v>8037.1200000000008</v>
      </c>
      <c r="J39" s="10">
        <v>1790.95</v>
      </c>
      <c r="K39" s="19">
        <f t="shared" si="2"/>
        <v>22.283479654403564</v>
      </c>
      <c r="L39" s="10">
        <f>SUM(L24:L38)</f>
        <v>56787.490000000005</v>
      </c>
      <c r="M39" s="10">
        <v>33567.54</v>
      </c>
      <c r="N39" s="13">
        <f t="shared" si="3"/>
        <v>59.110800635844264</v>
      </c>
      <c r="O39" s="10">
        <f>SUM(O24:O38)</f>
        <v>28428.579999999998</v>
      </c>
      <c r="P39" s="10">
        <v>21826.400000000001</v>
      </c>
      <c r="Q39" s="13">
        <f t="shared" si="4"/>
        <v>76.776258258414614</v>
      </c>
      <c r="R39" s="10">
        <f>SUM(R24:R38)</f>
        <v>85216.069999999992</v>
      </c>
      <c r="S39" s="10">
        <v>55393.94</v>
      </c>
      <c r="T39" s="13">
        <f t="shared" si="5"/>
        <v>65.004100752358113</v>
      </c>
    </row>
    <row r="40" spans="1:20" s="3" customFormat="1" ht="15.75" x14ac:dyDescent="0.25">
      <c r="A40" s="5"/>
      <c r="B40" s="4" t="s">
        <v>36</v>
      </c>
      <c r="C40" s="10">
        <f>C22+C39</f>
        <v>69374.01999999999</v>
      </c>
      <c r="D40" s="10">
        <v>26332.74</v>
      </c>
      <c r="E40" s="13">
        <f t="shared" si="0"/>
        <v>37.957638897097226</v>
      </c>
      <c r="F40" s="10">
        <f>F22+F39</f>
        <v>90804.73</v>
      </c>
      <c r="G40" s="10">
        <v>49531.66</v>
      </c>
      <c r="H40" s="13">
        <f t="shared" si="1"/>
        <v>54.547444830241773</v>
      </c>
      <c r="I40" s="16">
        <f>I22+I39</f>
        <v>22113.43</v>
      </c>
      <c r="J40" s="10">
        <v>3062.24</v>
      </c>
      <c r="K40" s="19">
        <f t="shared" si="2"/>
        <v>13.8478743460422</v>
      </c>
      <c r="L40" s="10">
        <f>L22+L39</f>
        <v>182292.18</v>
      </c>
      <c r="M40" s="10">
        <v>78926.64</v>
      </c>
      <c r="N40" s="13">
        <f t="shared" si="3"/>
        <v>43.296777733416761</v>
      </c>
      <c r="O40" s="10">
        <f>O22+O39</f>
        <v>79007.360000000001</v>
      </c>
      <c r="P40" s="10">
        <v>63198.23</v>
      </c>
      <c r="Q40" s="13">
        <f t="shared" si="4"/>
        <v>79.990307232136345</v>
      </c>
      <c r="R40" s="10">
        <f>R22+R39</f>
        <v>261299.53999999998</v>
      </c>
      <c r="S40" s="10">
        <v>142124.87</v>
      </c>
      <c r="T40" s="13">
        <f t="shared" si="5"/>
        <v>54.391550019567582</v>
      </c>
    </row>
    <row r="41" spans="1:20" s="3" customFormat="1" ht="15.75" x14ac:dyDescent="0.25">
      <c r="A41" s="5"/>
      <c r="B41" s="4" t="s">
        <v>37</v>
      </c>
      <c r="C41" s="10"/>
      <c r="D41" s="10" t="s">
        <v>4</v>
      </c>
      <c r="E41" s="13"/>
      <c r="F41" s="10"/>
      <c r="G41" s="10" t="s">
        <v>4</v>
      </c>
      <c r="H41" s="13"/>
      <c r="I41" s="16"/>
      <c r="J41" s="10" t="s">
        <v>4</v>
      </c>
      <c r="K41" s="19"/>
      <c r="L41" s="10"/>
      <c r="M41" s="10" t="s">
        <v>4</v>
      </c>
      <c r="N41" s="13"/>
      <c r="O41" s="10"/>
      <c r="P41" s="10" t="s">
        <v>4</v>
      </c>
      <c r="Q41" s="13"/>
      <c r="R41" s="10"/>
      <c r="S41" s="10" t="s">
        <v>4</v>
      </c>
      <c r="T41" s="13"/>
    </row>
    <row r="42" spans="1:20" s="2" customFormat="1" ht="15.75" x14ac:dyDescent="0.25">
      <c r="A42" s="5">
        <v>28</v>
      </c>
      <c r="B42" s="4" t="s">
        <v>38</v>
      </c>
      <c r="C42" s="21">
        <v>7699.89</v>
      </c>
      <c r="D42" s="10">
        <v>2711.09</v>
      </c>
      <c r="E42" s="13">
        <f t="shared" si="0"/>
        <v>35.209464031304343</v>
      </c>
      <c r="F42" s="10">
        <v>0</v>
      </c>
      <c r="G42" s="10">
        <v>1.41</v>
      </c>
      <c r="H42" s="13">
        <v>0</v>
      </c>
      <c r="I42" s="21">
        <v>897.46</v>
      </c>
      <c r="J42" s="10">
        <v>181.6</v>
      </c>
      <c r="K42" s="19">
        <f t="shared" si="2"/>
        <v>20.234885120228199</v>
      </c>
      <c r="L42" s="21">
        <v>8597.35</v>
      </c>
      <c r="M42" s="10">
        <v>2894.1</v>
      </c>
      <c r="N42" s="13">
        <f t="shared" si="3"/>
        <v>33.662698389620054</v>
      </c>
      <c r="O42" s="21">
        <v>21.85</v>
      </c>
      <c r="P42" s="10">
        <v>913.62</v>
      </c>
      <c r="Q42" s="13">
        <f t="shared" si="4"/>
        <v>4181.3272311212813</v>
      </c>
      <c r="R42" s="21">
        <v>8619.2000000000007</v>
      </c>
      <c r="S42" s="10">
        <v>3807.72</v>
      </c>
      <c r="T42" s="13">
        <f t="shared" si="5"/>
        <v>44.177185817709294</v>
      </c>
    </row>
    <row r="43" spans="1:20" s="3" customFormat="1" ht="15.75" x14ac:dyDescent="0.25">
      <c r="A43" s="5"/>
      <c r="B43" s="4" t="s">
        <v>39</v>
      </c>
      <c r="C43" s="21">
        <v>7699.89</v>
      </c>
      <c r="D43" s="10">
        <v>2711.09</v>
      </c>
      <c r="E43" s="13">
        <f t="shared" si="0"/>
        <v>35.209464031304343</v>
      </c>
      <c r="F43" s="10">
        <v>0</v>
      </c>
      <c r="G43" s="10">
        <v>1.41</v>
      </c>
      <c r="H43" s="13">
        <v>0</v>
      </c>
      <c r="I43" s="21">
        <v>897.46</v>
      </c>
      <c r="J43" s="10">
        <v>181.6</v>
      </c>
      <c r="K43" s="19">
        <f t="shared" si="2"/>
        <v>20.234885120228199</v>
      </c>
      <c r="L43" s="21">
        <v>8597.35</v>
      </c>
      <c r="M43" s="10">
        <v>2894.1</v>
      </c>
      <c r="N43" s="13">
        <f t="shared" si="3"/>
        <v>33.662698389620054</v>
      </c>
      <c r="O43" s="21">
        <v>21.85</v>
      </c>
      <c r="P43" s="10">
        <v>913.62</v>
      </c>
      <c r="Q43" s="13">
        <f t="shared" si="4"/>
        <v>4181.3272311212813</v>
      </c>
      <c r="R43" s="21">
        <v>8619.2000000000007</v>
      </c>
      <c r="S43" s="10">
        <v>3807.72</v>
      </c>
      <c r="T43" s="13">
        <f t="shared" si="5"/>
        <v>44.177185817709294</v>
      </c>
    </row>
    <row r="44" spans="1:20" s="3" customFormat="1" ht="15.75" x14ac:dyDescent="0.25">
      <c r="A44" s="5"/>
      <c r="B44" s="4" t="s">
        <v>40</v>
      </c>
      <c r="C44" s="10"/>
      <c r="D44" s="10" t="s">
        <v>4</v>
      </c>
      <c r="E44" s="13"/>
      <c r="F44" s="10"/>
      <c r="G44" s="10" t="s">
        <v>4</v>
      </c>
      <c r="H44" s="13"/>
      <c r="I44" s="16"/>
      <c r="J44" s="10" t="s">
        <v>4</v>
      </c>
      <c r="K44" s="19"/>
      <c r="L44" s="10"/>
      <c r="M44" s="10" t="s">
        <v>4</v>
      </c>
      <c r="N44" s="13"/>
      <c r="O44" s="10"/>
      <c r="P44" s="10" t="s">
        <v>4</v>
      </c>
      <c r="Q44" s="13"/>
      <c r="R44" s="10"/>
      <c r="S44" s="10" t="s">
        <v>4</v>
      </c>
      <c r="T44" s="13"/>
    </row>
    <row r="45" spans="1:20" s="2" customFormat="1" ht="15.75" x14ac:dyDescent="0.25">
      <c r="A45" s="5">
        <v>29</v>
      </c>
      <c r="B45" s="4" t="s">
        <v>41</v>
      </c>
      <c r="C45" s="21">
        <v>12528.31</v>
      </c>
      <c r="D45" s="10">
        <v>5254.14</v>
      </c>
      <c r="E45" s="13">
        <f t="shared" si="0"/>
        <v>41.938138503916335</v>
      </c>
      <c r="F45" s="21">
        <v>3320.97</v>
      </c>
      <c r="G45" s="10">
        <v>2185.8200000000002</v>
      </c>
      <c r="H45" s="13">
        <f t="shared" si="1"/>
        <v>65.81872163855742</v>
      </c>
      <c r="I45" s="21">
        <v>1652.64</v>
      </c>
      <c r="J45" s="10">
        <v>254.69</v>
      </c>
      <c r="K45" s="19">
        <f t="shared" si="2"/>
        <v>15.411099816051891</v>
      </c>
      <c r="L45" s="21">
        <v>17501.919999999998</v>
      </c>
      <c r="M45" s="10">
        <v>7694.65</v>
      </c>
      <c r="N45" s="13">
        <f t="shared" si="3"/>
        <v>43.964605026191414</v>
      </c>
      <c r="O45" s="21">
        <v>65.03</v>
      </c>
      <c r="P45" s="10">
        <v>631.26</v>
      </c>
      <c r="Q45" s="13">
        <f t="shared" si="4"/>
        <v>970.72120559741654</v>
      </c>
      <c r="R45" s="21">
        <v>17566.95</v>
      </c>
      <c r="S45" s="10">
        <v>8325.91</v>
      </c>
      <c r="T45" s="13">
        <f t="shared" si="5"/>
        <v>47.395307665815636</v>
      </c>
    </row>
    <row r="46" spans="1:20" s="2" customFormat="1" ht="15.75" x14ac:dyDescent="0.25">
      <c r="A46" s="5">
        <v>30</v>
      </c>
      <c r="B46" s="4" t="s">
        <v>42</v>
      </c>
      <c r="C46" s="21">
        <v>14916.7</v>
      </c>
      <c r="D46" s="10">
        <v>8344.6200000000008</v>
      </c>
      <c r="E46" s="13">
        <f t="shared" si="0"/>
        <v>55.941461583326067</v>
      </c>
      <c r="F46" s="21">
        <v>3355.08</v>
      </c>
      <c r="G46" s="10">
        <v>1336.33</v>
      </c>
      <c r="H46" s="13">
        <f t="shared" si="1"/>
        <v>39.830048761877514</v>
      </c>
      <c r="I46" s="21">
        <v>1885.68</v>
      </c>
      <c r="J46" s="10">
        <v>96.01</v>
      </c>
      <c r="K46" s="19">
        <f t="shared" si="2"/>
        <v>5.0915319672478896</v>
      </c>
      <c r="L46" s="21">
        <v>20157.46</v>
      </c>
      <c r="M46" s="10">
        <v>9776.9599999999991</v>
      </c>
      <c r="N46" s="13">
        <f t="shared" si="3"/>
        <v>48.502936381865567</v>
      </c>
      <c r="O46" s="21">
        <v>472.12</v>
      </c>
      <c r="P46" s="10">
        <v>459.15</v>
      </c>
      <c r="Q46" s="13">
        <f t="shared" si="4"/>
        <v>97.25281708040329</v>
      </c>
      <c r="R46" s="21">
        <v>20629.580000000002</v>
      </c>
      <c r="S46" s="10">
        <v>10236.11</v>
      </c>
      <c r="T46" s="13">
        <f t="shared" si="5"/>
        <v>49.618605904725158</v>
      </c>
    </row>
    <row r="47" spans="1:20" s="3" customFormat="1" ht="15.75" x14ac:dyDescent="0.25">
      <c r="A47" s="5"/>
      <c r="B47" s="4" t="s">
        <v>43</v>
      </c>
      <c r="C47" s="10">
        <f>SUM(C45:C46)</f>
        <v>27445.010000000002</v>
      </c>
      <c r="D47" s="10">
        <v>13598.76</v>
      </c>
      <c r="E47" s="13">
        <f t="shared" si="0"/>
        <v>49.549116578933656</v>
      </c>
      <c r="F47" s="10">
        <f>SUM(F45:F46)</f>
        <v>6676.0499999999993</v>
      </c>
      <c r="G47" s="10">
        <v>3522.15</v>
      </c>
      <c r="H47" s="13">
        <f t="shared" si="1"/>
        <v>52.757993124677029</v>
      </c>
      <c r="I47" s="16">
        <f>SUM(I45:I46)</f>
        <v>3538.32</v>
      </c>
      <c r="J47" s="10">
        <v>350.7</v>
      </c>
      <c r="K47" s="19">
        <f t="shared" si="2"/>
        <v>9.9114834158583722</v>
      </c>
      <c r="L47" s="10">
        <f>SUM(L45:L46)</f>
        <v>37659.379999999997</v>
      </c>
      <c r="M47" s="10">
        <v>17471.61</v>
      </c>
      <c r="N47" s="13">
        <f t="shared" si="3"/>
        <v>46.393780248108179</v>
      </c>
      <c r="O47" s="10">
        <f>SUM(O45:O46)</f>
        <v>537.15</v>
      </c>
      <c r="P47" s="10">
        <v>1090.4100000000001</v>
      </c>
      <c r="Q47" s="13">
        <f t="shared" si="4"/>
        <v>202.99916224518296</v>
      </c>
      <c r="R47" s="10">
        <f>SUM(R45:R46)</f>
        <v>38196.53</v>
      </c>
      <c r="S47" s="10">
        <v>18562.02</v>
      </c>
      <c r="T47" s="13">
        <f t="shared" si="5"/>
        <v>48.596089749513901</v>
      </c>
    </row>
    <row r="48" spans="1:20" s="3" customFormat="1" ht="15.75" x14ac:dyDescent="0.25">
      <c r="A48" s="5"/>
      <c r="B48" s="4" t="s">
        <v>44</v>
      </c>
      <c r="C48" s="10"/>
      <c r="D48" s="10" t="s">
        <v>4</v>
      </c>
      <c r="E48" s="13"/>
      <c r="F48" s="10"/>
      <c r="G48" s="10" t="s">
        <v>4</v>
      </c>
      <c r="H48" s="13"/>
      <c r="I48" s="16"/>
      <c r="J48" s="10" t="s">
        <v>4</v>
      </c>
      <c r="K48" s="19"/>
      <c r="L48" s="10"/>
      <c r="M48" s="10" t="s">
        <v>4</v>
      </c>
      <c r="N48" s="13"/>
      <c r="O48" s="10"/>
      <c r="P48" s="10" t="s">
        <v>4</v>
      </c>
      <c r="Q48" s="13"/>
      <c r="R48" s="10"/>
      <c r="S48" s="10" t="s">
        <v>4</v>
      </c>
      <c r="T48" s="13"/>
    </row>
    <row r="49" spans="1:20" s="2" customFormat="1" ht="15.75" x14ac:dyDescent="0.25">
      <c r="A49" s="5">
        <v>31</v>
      </c>
      <c r="B49" s="4" t="s">
        <v>45</v>
      </c>
      <c r="C49" s="21">
        <v>364.23</v>
      </c>
      <c r="D49" s="10">
        <v>270.02</v>
      </c>
      <c r="E49" s="13">
        <f t="shared" si="0"/>
        <v>74.134475468797177</v>
      </c>
      <c r="F49" s="21">
        <v>317.99</v>
      </c>
      <c r="G49" s="10">
        <v>84.93</v>
      </c>
      <c r="H49" s="13">
        <f t="shared" si="1"/>
        <v>26.708387056196734</v>
      </c>
      <c r="I49" s="21">
        <v>141.94999999999999</v>
      </c>
      <c r="J49" s="10">
        <v>39.450000000000003</v>
      </c>
      <c r="K49" s="19">
        <f t="shared" si="2"/>
        <v>27.791475871785842</v>
      </c>
      <c r="L49" s="21">
        <v>824.17</v>
      </c>
      <c r="M49" s="10">
        <v>394.4</v>
      </c>
      <c r="N49" s="13">
        <f t="shared" si="3"/>
        <v>47.854204836380845</v>
      </c>
      <c r="O49" s="21">
        <v>107.62</v>
      </c>
      <c r="P49" s="10">
        <v>39.409999999999997</v>
      </c>
      <c r="Q49" s="13">
        <f t="shared" si="4"/>
        <v>36.619587437279307</v>
      </c>
      <c r="R49" s="21">
        <v>931.79</v>
      </c>
      <c r="S49" s="10">
        <v>433.81</v>
      </c>
      <c r="T49" s="13">
        <f t="shared" si="5"/>
        <v>46.556627566297131</v>
      </c>
    </row>
    <row r="50" spans="1:20" s="2" customFormat="1" ht="15.75" x14ac:dyDescent="0.25">
      <c r="A50" s="5">
        <v>32</v>
      </c>
      <c r="B50" s="4" t="s">
        <v>46</v>
      </c>
      <c r="C50" s="21">
        <v>1495.26</v>
      </c>
      <c r="D50" s="10">
        <v>498.86</v>
      </c>
      <c r="E50" s="13">
        <f t="shared" si="0"/>
        <v>33.362759653839468</v>
      </c>
      <c r="F50" s="21">
        <v>1285.8499999999999</v>
      </c>
      <c r="G50" s="10">
        <v>87.33</v>
      </c>
      <c r="H50" s="13">
        <f t="shared" si="1"/>
        <v>6.7916164404868375</v>
      </c>
      <c r="I50" s="21">
        <v>341</v>
      </c>
      <c r="J50" s="10">
        <v>104.82</v>
      </c>
      <c r="K50" s="19">
        <f t="shared" si="2"/>
        <v>30.739002932551319</v>
      </c>
      <c r="L50" s="21">
        <v>3122.11</v>
      </c>
      <c r="M50" s="10">
        <v>691.01</v>
      </c>
      <c r="N50" s="13">
        <f t="shared" si="3"/>
        <v>22.13278840271483</v>
      </c>
      <c r="O50" s="21">
        <v>190.71</v>
      </c>
      <c r="P50" s="10">
        <v>54.8</v>
      </c>
      <c r="Q50" s="13">
        <f t="shared" si="4"/>
        <v>28.734728121231186</v>
      </c>
      <c r="R50" s="21">
        <v>3312.82</v>
      </c>
      <c r="S50" s="10">
        <v>745.81</v>
      </c>
      <c r="T50" s="13">
        <f t="shared" si="5"/>
        <v>22.512844042235916</v>
      </c>
    </row>
    <row r="51" spans="1:20" s="2" customFormat="1" ht="15.75" x14ac:dyDescent="0.25">
      <c r="A51" s="5">
        <v>33</v>
      </c>
      <c r="B51" s="4" t="s">
        <v>47</v>
      </c>
      <c r="C51" s="21">
        <v>4226.7700000000004</v>
      </c>
      <c r="D51" s="10">
        <v>1257.98</v>
      </c>
      <c r="E51" s="13">
        <f t="shared" si="0"/>
        <v>29.762206129029966</v>
      </c>
      <c r="F51" s="21">
        <v>3631.12</v>
      </c>
      <c r="G51" s="10">
        <v>227.18</v>
      </c>
      <c r="H51" s="13">
        <f t="shared" si="1"/>
        <v>6.2564718323822959</v>
      </c>
      <c r="I51" s="21">
        <v>1406.21</v>
      </c>
      <c r="J51" s="10">
        <v>853.81</v>
      </c>
      <c r="K51" s="19">
        <f t="shared" si="2"/>
        <v>60.717104842093285</v>
      </c>
      <c r="L51" s="21">
        <v>9264.1</v>
      </c>
      <c r="M51" s="10">
        <v>2338.9699999999998</v>
      </c>
      <c r="N51" s="13">
        <f t="shared" si="3"/>
        <v>25.247676514718105</v>
      </c>
      <c r="O51" s="21">
        <v>3.34</v>
      </c>
      <c r="P51" s="10">
        <v>253.02</v>
      </c>
      <c r="Q51" s="13">
        <f t="shared" si="4"/>
        <v>7575.4491017964083</v>
      </c>
      <c r="R51" s="21">
        <v>9267.44</v>
      </c>
      <c r="S51" s="10">
        <v>2591.9899999999998</v>
      </c>
      <c r="T51" s="13">
        <f t="shared" si="5"/>
        <v>27.968781022590917</v>
      </c>
    </row>
    <row r="52" spans="1:20" s="2" customFormat="1" ht="15.75" x14ac:dyDescent="0.25">
      <c r="A52" s="5">
        <v>34</v>
      </c>
      <c r="B52" s="4" t="s">
        <v>48</v>
      </c>
      <c r="C52" s="21">
        <v>211.88</v>
      </c>
      <c r="D52" s="10">
        <v>92.8</v>
      </c>
      <c r="E52" s="13">
        <f t="shared" si="0"/>
        <v>43.798376439494049</v>
      </c>
      <c r="F52" s="21">
        <v>135.63</v>
      </c>
      <c r="G52" s="10">
        <v>18.22</v>
      </c>
      <c r="H52" s="13">
        <f t="shared" si="1"/>
        <v>13.43360613433606</v>
      </c>
      <c r="I52" s="21">
        <v>36.369999999999997</v>
      </c>
      <c r="J52" s="10">
        <v>120.96</v>
      </c>
      <c r="K52" s="19">
        <f t="shared" si="2"/>
        <v>332.58179818531761</v>
      </c>
      <c r="L52" s="21">
        <v>383.88</v>
      </c>
      <c r="M52" s="10">
        <v>231.98</v>
      </c>
      <c r="N52" s="13">
        <f t="shared" si="3"/>
        <v>60.43034281546317</v>
      </c>
      <c r="O52" s="21">
        <v>3.6</v>
      </c>
      <c r="P52" s="10">
        <v>11.7</v>
      </c>
      <c r="Q52" s="13">
        <f t="shared" si="4"/>
        <v>324.99999999999994</v>
      </c>
      <c r="R52" s="21">
        <v>387.48</v>
      </c>
      <c r="S52" s="10">
        <v>243.68</v>
      </c>
      <c r="T52" s="13">
        <f t="shared" si="5"/>
        <v>62.888407143594506</v>
      </c>
    </row>
    <row r="53" spans="1:20" s="2" customFormat="1" ht="15.75" x14ac:dyDescent="0.25">
      <c r="A53" s="5">
        <v>35</v>
      </c>
      <c r="B53" s="4" t="s">
        <v>49</v>
      </c>
      <c r="C53" s="21">
        <v>449.44</v>
      </c>
      <c r="D53" s="10">
        <v>286.47000000000003</v>
      </c>
      <c r="E53" s="13">
        <f t="shared" si="0"/>
        <v>63.739320042719839</v>
      </c>
      <c r="F53" s="21">
        <v>386.41</v>
      </c>
      <c r="G53" s="10">
        <v>5.48</v>
      </c>
      <c r="H53" s="13">
        <f t="shared" si="1"/>
        <v>1.4181827592453611</v>
      </c>
      <c r="I53" s="21">
        <v>113.94</v>
      </c>
      <c r="J53" s="10">
        <v>56.58</v>
      </c>
      <c r="K53" s="19">
        <f t="shared" si="2"/>
        <v>49.657714586624543</v>
      </c>
      <c r="L53" s="21">
        <v>949.79</v>
      </c>
      <c r="M53" s="10">
        <v>348.53</v>
      </c>
      <c r="N53" s="13">
        <f t="shared" si="3"/>
        <v>36.695480053485511</v>
      </c>
      <c r="O53" s="21">
        <v>128.37</v>
      </c>
      <c r="P53" s="10">
        <v>71.540000000000006</v>
      </c>
      <c r="Q53" s="13">
        <f t="shared" si="4"/>
        <v>55.729531822076815</v>
      </c>
      <c r="R53" s="21">
        <v>1078.1600000000001</v>
      </c>
      <c r="S53" s="10">
        <v>420.07</v>
      </c>
      <c r="T53" s="13">
        <f t="shared" si="5"/>
        <v>38.96174964754767</v>
      </c>
    </row>
    <row r="54" spans="1:20" s="3" customFormat="1" ht="15.75" x14ac:dyDescent="0.25">
      <c r="A54" s="5"/>
      <c r="B54" s="4" t="s">
        <v>50</v>
      </c>
      <c r="C54" s="10">
        <f>SUM(C49:C53)</f>
        <v>6747.58</v>
      </c>
      <c r="D54" s="10">
        <v>2406.13</v>
      </c>
      <c r="E54" s="13">
        <f t="shared" si="0"/>
        <v>35.65915483773442</v>
      </c>
      <c r="F54" s="10">
        <f>SUM(F49:F53)</f>
        <v>5757</v>
      </c>
      <c r="G54" s="10">
        <v>423.14</v>
      </c>
      <c r="H54" s="13">
        <f t="shared" si="1"/>
        <v>7.3500086850790334</v>
      </c>
      <c r="I54" s="16">
        <f>SUM(I49:I53)</f>
        <v>2039.47</v>
      </c>
      <c r="J54" s="10">
        <v>1175.6199999999999</v>
      </c>
      <c r="K54" s="19">
        <f t="shared" si="2"/>
        <v>57.643407355832629</v>
      </c>
      <c r="L54" s="10">
        <f>SUM(L49:L53)</f>
        <v>14544.05</v>
      </c>
      <c r="M54" s="10">
        <v>4004.89</v>
      </c>
      <c r="N54" s="13">
        <f t="shared" si="3"/>
        <v>27.536277721817516</v>
      </c>
      <c r="O54" s="10">
        <f>SUM(O49:O53)</f>
        <v>433.64000000000004</v>
      </c>
      <c r="P54" s="10">
        <v>430.47</v>
      </c>
      <c r="Q54" s="13">
        <f t="shared" si="4"/>
        <v>99.268978876487395</v>
      </c>
      <c r="R54" s="10">
        <f>SUM(R49:R53)</f>
        <v>14977.69</v>
      </c>
      <c r="S54" s="10">
        <v>4435.3599999999997</v>
      </c>
      <c r="T54" s="13">
        <f t="shared" si="5"/>
        <v>29.613111234108864</v>
      </c>
    </row>
    <row r="55" spans="1:20" s="3" customFormat="1" ht="15.75" x14ac:dyDescent="0.25">
      <c r="A55" s="5"/>
      <c r="B55" s="4" t="s">
        <v>51</v>
      </c>
      <c r="C55" s="10">
        <f>C22+C39+C43+C47+C54</f>
        <v>111266.49999999999</v>
      </c>
      <c r="D55" s="10">
        <v>45048.72</v>
      </c>
      <c r="E55" s="13">
        <f t="shared" si="0"/>
        <v>40.487226613580916</v>
      </c>
      <c r="F55" s="10">
        <f>F22+F39+F43+F47+F54</f>
        <v>103237.78</v>
      </c>
      <c r="G55" s="10">
        <v>53478.36</v>
      </c>
      <c r="H55" s="13">
        <f t="shared" si="1"/>
        <v>51.801152640050965</v>
      </c>
      <c r="I55" s="16">
        <f>I22+I39+I43+I47+I54</f>
        <v>28588.68</v>
      </c>
      <c r="J55" s="10">
        <v>4770.16</v>
      </c>
      <c r="K55" s="19">
        <f t="shared" si="2"/>
        <v>16.685485303973461</v>
      </c>
      <c r="L55" s="10">
        <f>L22+L39+L43+L47+L54</f>
        <v>243092.96</v>
      </c>
      <c r="M55" s="10">
        <v>103297.24</v>
      </c>
      <c r="N55" s="13">
        <f t="shared" si="3"/>
        <v>42.492896544597592</v>
      </c>
      <c r="O55" s="10">
        <f>O22+O39+O43+O47+O54</f>
        <v>80000</v>
      </c>
      <c r="P55" s="10">
        <v>65632.73</v>
      </c>
      <c r="Q55" s="13">
        <f t="shared" si="4"/>
        <v>82.04091249999999</v>
      </c>
      <c r="R55" s="10">
        <f>R22+R39+R43+R47+R54</f>
        <v>323092.96000000002</v>
      </c>
      <c r="S55" s="10">
        <v>168929.97</v>
      </c>
      <c r="T55" s="13">
        <f t="shared" si="5"/>
        <v>52.285252516798877</v>
      </c>
    </row>
  </sheetData>
  <mergeCells count="13">
    <mergeCell ref="A2:T2"/>
    <mergeCell ref="A1:T1"/>
    <mergeCell ref="R5:T6"/>
    <mergeCell ref="A4:T4"/>
    <mergeCell ref="B5:B7"/>
    <mergeCell ref="A5:A7"/>
    <mergeCell ref="A3:T3"/>
    <mergeCell ref="C6:E6"/>
    <mergeCell ref="F6:H6"/>
    <mergeCell ref="I6:K6"/>
    <mergeCell ref="L6:N6"/>
    <mergeCell ref="C5:N5"/>
    <mergeCell ref="O5:Q6"/>
  </mergeCells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ACPDisbursement</vt:lpstr>
      <vt:lpstr>ACPDisbursement!Print_Titles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2025-01-23T06:37:21Z</cp:lastPrinted>
  <dcterms:created xsi:type="dcterms:W3CDTF">2016-07-14T06:07:07Z</dcterms:created>
  <dcterms:modified xsi:type="dcterms:W3CDTF">2025-03-03T06:29:58Z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2024-08-29T10:29:34Z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47ea92bc-f85e-4350-8d1f-5b883671eebf</vt:lpwstr>
  </property>
  <property fmtid="{D5CDD505-2E9C-101B-9397-08002B2CF9AE}" pid="8" name="MSIP_Label_183ada4e-448b-4689-9b53-cdfe99a249d2_ContentBits">
    <vt:lpwstr>0</vt:lpwstr>
  </property>
</Properties>
</file>